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14430\Desktop\"/>
    </mc:Choice>
  </mc:AlternateContent>
  <xr:revisionPtr revIDLastSave="0" documentId="13_ncr:1_{BB157A61-877C-40A6-B695-5F262D08DC04}" xr6:coauthVersionLast="47" xr6:coauthVersionMax="47" xr10:uidLastSave="{00000000-0000-0000-0000-000000000000}"/>
  <bookViews>
    <workbookView xWindow="-28920" yWindow="-120" windowWidth="29040" windowHeight="15720" tabRatio="911" firstSheet="1" activeTab="3" xr2:uid="{9DE11DA5-F431-4B67-B912-E22E20F39892}"/>
  </bookViews>
  <sheets>
    <sheet name="Sheet1" sheetId="1" state="hidden" r:id="rId1"/>
    <sheet name="基本情報" sheetId="5" r:id="rId2"/>
    <sheet name="選手情報" sheetId="18" r:id="rId3"/>
    <sheet name="新人申込" sheetId="9" r:id="rId4"/>
    <sheet name="個人エントリー" sheetId="11" r:id="rId5"/>
    <sheet name="出場者表" sheetId="12" r:id="rId6"/>
  </sheets>
  <definedNames>
    <definedName name="_xlnm.Print_Area" localSheetId="4">個人エントリー!$A$1:$K$80</definedName>
    <definedName name="_xlnm.Print_Area" localSheetId="5">出場者表!$A$1:$M$24</definedName>
    <definedName name="_xlnm.Print_Area" localSheetId="3">新人申込!$A$1:$K$35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1" l="1"/>
  <c r="H8" i="11"/>
  <c r="H9" i="11"/>
  <c r="H10" i="11"/>
  <c r="D69" i="11"/>
  <c r="J21" i="12"/>
  <c r="J22" i="12"/>
  <c r="J23" i="12"/>
  <c r="J24" i="12"/>
  <c r="J20" i="12"/>
  <c r="E79" i="11"/>
  <c r="D79" i="11"/>
  <c r="C79" i="11"/>
  <c r="B79" i="11"/>
  <c r="E78" i="11"/>
  <c r="D78" i="11"/>
  <c r="C78" i="11"/>
  <c r="B78" i="11"/>
  <c r="E77" i="11"/>
  <c r="D77" i="11"/>
  <c r="C77" i="11"/>
  <c r="B77" i="11"/>
  <c r="E76" i="11"/>
  <c r="D76" i="11"/>
  <c r="C76" i="11"/>
  <c r="B76" i="11"/>
  <c r="E75" i="11"/>
  <c r="D75" i="11"/>
  <c r="C75" i="11"/>
  <c r="B75" i="11"/>
  <c r="E74" i="11"/>
  <c r="D74" i="11"/>
  <c r="C74" i="11"/>
  <c r="B74" i="11"/>
  <c r="E73" i="11"/>
  <c r="D73" i="11"/>
  <c r="C73" i="11"/>
  <c r="B73" i="11"/>
  <c r="E72" i="11"/>
  <c r="D72" i="11"/>
  <c r="C72" i="11"/>
  <c r="B72" i="11"/>
  <c r="E71" i="11"/>
  <c r="D71" i="11"/>
  <c r="C71" i="11"/>
  <c r="B71" i="11"/>
  <c r="K67" i="11"/>
  <c r="J67" i="11"/>
  <c r="I67" i="11"/>
  <c r="H67" i="11"/>
  <c r="K66" i="11"/>
  <c r="J66" i="11"/>
  <c r="I66" i="11"/>
  <c r="H66" i="11"/>
  <c r="K65" i="11"/>
  <c r="J65" i="11"/>
  <c r="I65" i="11"/>
  <c r="H65" i="11"/>
  <c r="K64" i="11"/>
  <c r="J64" i="11"/>
  <c r="I64" i="11"/>
  <c r="H64" i="11"/>
  <c r="K63" i="11"/>
  <c r="J63" i="11"/>
  <c r="I63" i="11"/>
  <c r="H63" i="11"/>
  <c r="K62" i="11"/>
  <c r="J62" i="11"/>
  <c r="I62" i="11"/>
  <c r="H62" i="11"/>
  <c r="K61" i="11"/>
  <c r="J61" i="11"/>
  <c r="I61" i="11"/>
  <c r="H61" i="11"/>
  <c r="K60" i="11"/>
  <c r="J60" i="11"/>
  <c r="I60" i="11"/>
  <c r="H60" i="11"/>
  <c r="K59" i="11"/>
  <c r="J59" i="11"/>
  <c r="I59" i="11"/>
  <c r="H59" i="11"/>
  <c r="E67" i="11"/>
  <c r="D67" i="11"/>
  <c r="C67" i="11"/>
  <c r="B67" i="11"/>
  <c r="E66" i="11"/>
  <c r="D66" i="11"/>
  <c r="C66" i="11"/>
  <c r="B66" i="11"/>
  <c r="E65" i="11"/>
  <c r="D65" i="11"/>
  <c r="C65" i="11"/>
  <c r="B65" i="11"/>
  <c r="E64" i="11"/>
  <c r="D64" i="11"/>
  <c r="C64" i="11"/>
  <c r="B64" i="11"/>
  <c r="E63" i="11"/>
  <c r="D63" i="11"/>
  <c r="C63" i="11"/>
  <c r="B63" i="11"/>
  <c r="E62" i="11"/>
  <c r="D62" i="11"/>
  <c r="C62" i="11"/>
  <c r="B62" i="11"/>
  <c r="E61" i="11"/>
  <c r="D61" i="11"/>
  <c r="C61" i="11"/>
  <c r="B61" i="11"/>
  <c r="E60" i="11"/>
  <c r="D60" i="11"/>
  <c r="C60" i="11"/>
  <c r="B60" i="11"/>
  <c r="E59" i="11"/>
  <c r="D59" i="11"/>
  <c r="C59" i="11"/>
  <c r="B59" i="11"/>
  <c r="K55" i="11"/>
  <c r="J55" i="11"/>
  <c r="I55" i="11"/>
  <c r="H55" i="11"/>
  <c r="K54" i="11"/>
  <c r="J54" i="11"/>
  <c r="I54" i="11"/>
  <c r="H54" i="11"/>
  <c r="K53" i="11"/>
  <c r="J53" i="11"/>
  <c r="I53" i="11"/>
  <c r="H53" i="11"/>
  <c r="K52" i="11"/>
  <c r="J52" i="11"/>
  <c r="I52" i="11"/>
  <c r="H52" i="11"/>
  <c r="K51" i="11"/>
  <c r="J51" i="11"/>
  <c r="I51" i="11"/>
  <c r="H51" i="11"/>
  <c r="K50" i="11"/>
  <c r="J50" i="11"/>
  <c r="I50" i="11"/>
  <c r="H50" i="11"/>
  <c r="K49" i="11"/>
  <c r="J49" i="11"/>
  <c r="I49" i="11"/>
  <c r="H49" i="11"/>
  <c r="K48" i="11"/>
  <c r="J48" i="11"/>
  <c r="I48" i="11"/>
  <c r="H48" i="11"/>
  <c r="K47" i="11"/>
  <c r="J47" i="11"/>
  <c r="I47" i="11"/>
  <c r="H47" i="11"/>
  <c r="E48" i="11"/>
  <c r="E49" i="11"/>
  <c r="E50" i="11"/>
  <c r="E51" i="11"/>
  <c r="E52" i="11"/>
  <c r="E53" i="11"/>
  <c r="E54" i="11"/>
  <c r="E55" i="11"/>
  <c r="D48" i="11"/>
  <c r="D49" i="11"/>
  <c r="D50" i="11"/>
  <c r="D51" i="11"/>
  <c r="D52" i="11"/>
  <c r="D53" i="11"/>
  <c r="D54" i="11"/>
  <c r="D55" i="11"/>
  <c r="C48" i="11"/>
  <c r="C49" i="11"/>
  <c r="C50" i="11"/>
  <c r="C51" i="11"/>
  <c r="C52" i="11"/>
  <c r="C53" i="11"/>
  <c r="C54" i="11"/>
  <c r="C55" i="11"/>
  <c r="B48" i="11"/>
  <c r="B49" i="11"/>
  <c r="B50" i="11"/>
  <c r="B51" i="11"/>
  <c r="B52" i="11"/>
  <c r="B53" i="11"/>
  <c r="B54" i="11"/>
  <c r="B55" i="11"/>
  <c r="E47" i="11"/>
  <c r="D47" i="11"/>
  <c r="C47" i="11"/>
  <c r="B47" i="11"/>
  <c r="J57" i="11"/>
  <c r="D57" i="11"/>
  <c r="J45" i="11"/>
  <c r="D45" i="11"/>
  <c r="A43" i="11"/>
  <c r="D41" i="11"/>
  <c r="E39" i="11"/>
  <c r="D39" i="11"/>
  <c r="C39" i="11"/>
  <c r="B39" i="11"/>
  <c r="E38" i="11"/>
  <c r="D38" i="11"/>
  <c r="C38" i="11"/>
  <c r="B38" i="11"/>
  <c r="E36" i="11"/>
  <c r="D36" i="11"/>
  <c r="C36" i="11"/>
  <c r="B36" i="11"/>
  <c r="E35" i="11"/>
  <c r="D35" i="11"/>
  <c r="C35" i="11"/>
  <c r="B35" i="11"/>
  <c r="E34" i="11"/>
  <c r="D34" i="11"/>
  <c r="C34" i="11"/>
  <c r="B34" i="11"/>
  <c r="E33" i="11"/>
  <c r="D33" i="11"/>
  <c r="C33" i="11"/>
  <c r="B33" i="11"/>
  <c r="E32" i="11"/>
  <c r="D32" i="11"/>
  <c r="C32" i="11"/>
  <c r="B32" i="11"/>
  <c r="E31" i="11"/>
  <c r="D31" i="11"/>
  <c r="C31" i="11"/>
  <c r="B31" i="11"/>
  <c r="D29" i="11"/>
  <c r="D1" i="11"/>
  <c r="K27" i="11"/>
  <c r="J27" i="11"/>
  <c r="I27" i="11"/>
  <c r="H27" i="11"/>
  <c r="E27" i="11"/>
  <c r="D27" i="11"/>
  <c r="C27" i="11"/>
  <c r="B27" i="11"/>
  <c r="K26" i="11"/>
  <c r="J26" i="11"/>
  <c r="I26" i="11"/>
  <c r="H26" i="11"/>
  <c r="E26" i="11"/>
  <c r="D26" i="11"/>
  <c r="C26" i="11"/>
  <c r="B26" i="11"/>
  <c r="K25" i="11"/>
  <c r="J25" i="11"/>
  <c r="I25" i="11"/>
  <c r="H25" i="11"/>
  <c r="E25" i="11"/>
  <c r="D25" i="11"/>
  <c r="C25" i="11"/>
  <c r="B25" i="11"/>
  <c r="K23" i="11"/>
  <c r="J23" i="11"/>
  <c r="I23" i="11"/>
  <c r="H23" i="11"/>
  <c r="E23" i="11"/>
  <c r="D23" i="11"/>
  <c r="C23" i="11"/>
  <c r="B23" i="11"/>
  <c r="K22" i="11"/>
  <c r="J22" i="11"/>
  <c r="I22" i="11"/>
  <c r="H22" i="11"/>
  <c r="E22" i="11"/>
  <c r="D22" i="11"/>
  <c r="C22" i="11"/>
  <c r="B22" i="11"/>
  <c r="K21" i="11"/>
  <c r="J21" i="11"/>
  <c r="I21" i="11"/>
  <c r="H21" i="11"/>
  <c r="E21" i="11"/>
  <c r="D21" i="11"/>
  <c r="C21" i="11"/>
  <c r="B21" i="11"/>
  <c r="K20" i="11"/>
  <c r="J20" i="11"/>
  <c r="I20" i="11"/>
  <c r="H20" i="11"/>
  <c r="E20" i="11"/>
  <c r="D20" i="11"/>
  <c r="C20" i="11"/>
  <c r="B20" i="11"/>
  <c r="K19" i="11"/>
  <c r="J19" i="11"/>
  <c r="I19" i="11"/>
  <c r="H19" i="11"/>
  <c r="E19" i="11"/>
  <c r="D19" i="11"/>
  <c r="C19" i="11"/>
  <c r="B19" i="11"/>
  <c r="J17" i="11"/>
  <c r="D17" i="11"/>
  <c r="K15" i="11"/>
  <c r="J15" i="11"/>
  <c r="I15" i="11"/>
  <c r="H15" i="11"/>
  <c r="E15" i="11"/>
  <c r="D15" i="11"/>
  <c r="C15" i="11"/>
  <c r="B15" i="11"/>
  <c r="K14" i="11"/>
  <c r="J14" i="11"/>
  <c r="I14" i="11"/>
  <c r="H14" i="11"/>
  <c r="E14" i="11"/>
  <c r="D14" i="11"/>
  <c r="C14" i="11"/>
  <c r="B14" i="11"/>
  <c r="K13" i="11"/>
  <c r="J13" i="11"/>
  <c r="I13" i="11"/>
  <c r="H13" i="11"/>
  <c r="E13" i="11"/>
  <c r="D13" i="11"/>
  <c r="C13" i="11"/>
  <c r="B13" i="11"/>
  <c r="K11" i="11"/>
  <c r="J11" i="11"/>
  <c r="I11" i="11"/>
  <c r="H11" i="11"/>
  <c r="E11" i="11"/>
  <c r="D11" i="11"/>
  <c r="C11" i="11"/>
  <c r="B11" i="11"/>
  <c r="K10" i="11"/>
  <c r="J10" i="11"/>
  <c r="I10" i="11"/>
  <c r="E10" i="11"/>
  <c r="D10" i="11"/>
  <c r="C10" i="11"/>
  <c r="B10" i="11"/>
  <c r="K9" i="11"/>
  <c r="J9" i="11"/>
  <c r="I9" i="11"/>
  <c r="E9" i="11"/>
  <c r="D9" i="11"/>
  <c r="C9" i="11"/>
  <c r="B9" i="11"/>
  <c r="K8" i="11"/>
  <c r="J8" i="11"/>
  <c r="I8" i="11"/>
  <c r="E8" i="11"/>
  <c r="D8" i="11"/>
  <c r="C8" i="11"/>
  <c r="B8" i="11"/>
  <c r="K7" i="11"/>
  <c r="J7" i="11"/>
  <c r="I7" i="11"/>
  <c r="E7" i="11"/>
  <c r="D7" i="11"/>
  <c r="C7" i="11"/>
  <c r="B7" i="11"/>
  <c r="J5" i="11"/>
  <c r="D5" i="11"/>
  <c r="A3" i="11"/>
  <c r="D7" i="12"/>
  <c r="E7" i="12"/>
  <c r="F7" i="12"/>
  <c r="G7" i="12"/>
  <c r="H7" i="12"/>
  <c r="I7" i="12"/>
  <c r="J7" i="12"/>
  <c r="D8" i="12"/>
  <c r="E8" i="12"/>
  <c r="F8" i="12"/>
  <c r="G8" i="12"/>
  <c r="H8" i="12"/>
  <c r="I8" i="12"/>
  <c r="J8" i="12"/>
  <c r="D9" i="12"/>
  <c r="E9" i="12"/>
  <c r="F9" i="12"/>
  <c r="G9" i="12"/>
  <c r="H9" i="12"/>
  <c r="I9" i="12"/>
  <c r="J9" i="12"/>
  <c r="D10" i="12"/>
  <c r="E10" i="12"/>
  <c r="F10" i="12"/>
  <c r="G10" i="12"/>
  <c r="H10" i="12"/>
  <c r="I10" i="12"/>
  <c r="J10" i="12"/>
  <c r="D11" i="12"/>
  <c r="E11" i="12"/>
  <c r="F11" i="12"/>
  <c r="G11" i="12"/>
  <c r="H11" i="12"/>
  <c r="I11" i="12"/>
  <c r="J11" i="12"/>
  <c r="J6" i="12"/>
  <c r="I6" i="12"/>
  <c r="H6" i="12"/>
  <c r="G6" i="12"/>
  <c r="F6" i="12"/>
  <c r="E6" i="12"/>
  <c r="D6" i="12"/>
  <c r="D21" i="12"/>
  <c r="E21" i="12"/>
  <c r="F21" i="12"/>
  <c r="G21" i="12"/>
  <c r="H21" i="12"/>
  <c r="I21" i="12"/>
  <c r="D22" i="12"/>
  <c r="E22" i="12"/>
  <c r="F22" i="12"/>
  <c r="G22" i="12"/>
  <c r="H22" i="12"/>
  <c r="I22" i="12"/>
  <c r="D23" i="12"/>
  <c r="E23" i="12"/>
  <c r="F23" i="12"/>
  <c r="G23" i="12"/>
  <c r="H23" i="12"/>
  <c r="I23" i="12"/>
  <c r="D24" i="12"/>
  <c r="E24" i="12"/>
  <c r="F24" i="12"/>
  <c r="G24" i="12"/>
  <c r="H24" i="12"/>
  <c r="I24" i="12"/>
  <c r="I20" i="12"/>
  <c r="H20" i="12"/>
  <c r="G20" i="12"/>
  <c r="F20" i="12"/>
  <c r="E20" i="12"/>
  <c r="D20" i="12"/>
  <c r="C32" i="9"/>
  <c r="D1" i="12"/>
  <c r="B3" i="12"/>
  <c r="D4" i="12"/>
  <c r="I4" i="12"/>
  <c r="D15" i="12"/>
  <c r="B17" i="12"/>
  <c r="D18" i="12"/>
  <c r="I18" i="12"/>
  <c r="F1" i="9"/>
  <c r="D4" i="9"/>
  <c r="D5" i="9"/>
  <c r="D9" i="9"/>
  <c r="D10" i="9"/>
  <c r="F15" i="9"/>
  <c r="H15" i="9"/>
  <c r="H17" i="9"/>
  <c r="F19" i="9"/>
  <c r="D22" i="9"/>
  <c r="D23" i="9"/>
  <c r="D27" i="9"/>
  <c r="D28" i="9"/>
  <c r="F33" i="9"/>
  <c r="H33" i="9"/>
  <c r="H35" i="9"/>
  <c r="F7" i="1"/>
  <c r="F8" i="1"/>
  <c r="E10" i="1"/>
  <c r="E11" i="1"/>
  <c r="E12" i="1"/>
  <c r="E7" i="1"/>
  <c r="E8" i="1"/>
  <c r="E3" i="1"/>
  <c r="E4" i="1"/>
  <c r="E5" i="1"/>
  <c r="D12" i="1"/>
  <c r="D10" i="1"/>
  <c r="C12" i="1"/>
  <c r="C11" i="1"/>
  <c r="D7" i="1"/>
  <c r="D8" i="1"/>
  <c r="D5" i="1"/>
  <c r="D3" i="1"/>
  <c r="C6" i="1"/>
  <c r="C7" i="1"/>
  <c r="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三重県教育委員会事務局</author>
  </authors>
  <commentList>
    <comment ref="B7" authorId="0" shapeId="0" xr:uid="{31035A2C-305B-48C6-925A-B0E8C33D0C3E}">
      <text>
        <r>
          <rPr>
            <sz val="18"/>
            <color indexed="81"/>
            <rFont val="ＭＳ Ｐゴシック"/>
            <family val="3"/>
            <charset val="128"/>
          </rPr>
          <t>１２月１９日〆切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三重県教育委員会事務局</author>
  </authors>
  <commentList>
    <comment ref="D2" authorId="0" shapeId="0" xr:uid="{80953A11-01A3-482F-B14E-9A464D4EFD72}">
      <text>
        <r>
          <rPr>
            <sz val="26"/>
            <color indexed="81"/>
            <rFont val="ＭＳ Ｐゴシック"/>
            <family val="3"/>
            <charset val="128"/>
          </rPr>
          <t>入力方法
　１９９４年５月３日生なら
　「</t>
        </r>
        <r>
          <rPr>
            <sz val="26"/>
            <color indexed="10"/>
            <rFont val="ＭＳ Ｐゴシック"/>
            <family val="3"/>
            <charset val="128"/>
          </rPr>
          <t>１９９４０５０３</t>
        </r>
        <r>
          <rPr>
            <sz val="26"/>
            <color indexed="81"/>
            <rFont val="ＭＳ Ｐゴシック"/>
            <family val="3"/>
            <charset val="128"/>
          </rPr>
          <t xml:space="preserve">」　のように  
　連続した数字で入力する     
</t>
        </r>
      </text>
    </comment>
    <comment ref="N2" authorId="0" shapeId="0" xr:uid="{FACABE7A-D8D8-4B4A-8832-DD128B4BE13F}">
      <text>
        <r>
          <rPr>
            <sz val="26"/>
            <color indexed="81"/>
            <rFont val="ＭＳ Ｐゴシック"/>
            <family val="3"/>
            <charset val="128"/>
          </rPr>
          <t>入力方法
　１９９４年５月３日生なら
　「</t>
        </r>
        <r>
          <rPr>
            <sz val="26"/>
            <color indexed="10"/>
            <rFont val="ＭＳ Ｐゴシック"/>
            <family val="3"/>
            <charset val="128"/>
          </rPr>
          <t>１９９４０５０３</t>
        </r>
        <r>
          <rPr>
            <sz val="26"/>
            <color indexed="81"/>
            <rFont val="ＭＳ Ｐゴシック"/>
            <family val="3"/>
            <charset val="128"/>
          </rPr>
          <t xml:space="preserve">」　のように  
　連続した数字で入力する     
</t>
        </r>
      </text>
    </comment>
  </commentList>
</comments>
</file>

<file path=xl/sharedStrings.xml><?xml version="1.0" encoding="utf-8"?>
<sst xmlns="http://schemas.openxmlformats.org/spreadsheetml/2006/main" count="197" uniqueCount="96">
  <si>
    <t>大会名</t>
    <rPh sb="0" eb="2">
      <t>タイカイ</t>
    </rPh>
    <rPh sb="2" eb="3">
      <t>メイ</t>
    </rPh>
    <phoneticPr fontId="2"/>
  </si>
  <si>
    <t>回数</t>
    <rPh sb="0" eb="2">
      <t>カイスウ</t>
    </rPh>
    <phoneticPr fontId="2"/>
  </si>
  <si>
    <t>大会期日</t>
    <rPh sb="0" eb="2">
      <t>タイカイ</t>
    </rPh>
    <rPh sb="2" eb="4">
      <t>キジツ</t>
    </rPh>
    <phoneticPr fontId="2"/>
  </si>
  <si>
    <t>申込期日</t>
    <rPh sb="0" eb="2">
      <t>モウシコミ</t>
    </rPh>
    <rPh sb="2" eb="4">
      <t>キジツ</t>
    </rPh>
    <phoneticPr fontId="2"/>
  </si>
  <si>
    <t>抽選日</t>
    <rPh sb="0" eb="3">
      <t>チュウセンビ</t>
    </rPh>
    <phoneticPr fontId="2"/>
  </si>
  <si>
    <t>抽選会場</t>
    <rPh sb="0" eb="2">
      <t>チュウセン</t>
    </rPh>
    <rPh sb="2" eb="4">
      <t>カイジョウ</t>
    </rPh>
    <phoneticPr fontId="2"/>
  </si>
  <si>
    <t>選手権</t>
    <rPh sb="0" eb="3">
      <t>センシュケン</t>
    </rPh>
    <phoneticPr fontId="2"/>
  </si>
  <si>
    <t>総体</t>
    <rPh sb="0" eb="2">
      <t>ソウタイ</t>
    </rPh>
    <phoneticPr fontId="2"/>
  </si>
  <si>
    <t>新人戦</t>
    <rPh sb="0" eb="3">
      <t>シンジンセン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</si>
  <si>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</si>
  <si>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</si>
  <si>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男子団体</t>
    <rPh sb="0" eb="2">
      <t>ダンシ</t>
    </rPh>
    <rPh sb="2" eb="4">
      <t>ダンタイ</t>
    </rPh>
    <phoneticPr fontId="2"/>
  </si>
  <si>
    <t>女子団体</t>
    <rPh sb="0" eb="2">
      <t>ジョシ</t>
    </rPh>
    <rPh sb="2" eb="4">
      <t>ダンタイ</t>
    </rPh>
    <phoneticPr fontId="2"/>
  </si>
  <si>
    <t>男子個人</t>
    <rPh sb="0" eb="2">
      <t>ダンシ</t>
    </rPh>
    <rPh sb="2" eb="4">
      <t>コジン</t>
    </rPh>
    <phoneticPr fontId="2"/>
  </si>
  <si>
    <t>女子個人</t>
    <rPh sb="0" eb="2">
      <t>ジョシ</t>
    </rPh>
    <rPh sb="2" eb="4">
      <t>コジン</t>
    </rPh>
    <phoneticPr fontId="2"/>
  </si>
  <si>
    <t>定通</t>
    <rPh sb="0" eb="1">
      <t>テイ</t>
    </rPh>
    <rPh sb="1" eb="2">
      <t>ツウ</t>
    </rPh>
    <phoneticPr fontId="2"/>
  </si>
  <si>
    <t>申込み</t>
    <rPh sb="0" eb="2">
      <t>モウシコ</t>
    </rPh>
    <phoneticPr fontId="2"/>
  </si>
  <si>
    <t>（提出期限：</t>
    <rPh sb="1" eb="3">
      <t>テイシュツ</t>
    </rPh>
    <rPh sb="3" eb="5">
      <t>キゲン</t>
    </rPh>
    <phoneticPr fontId="2"/>
  </si>
  <si>
    <t>必着）</t>
    <rPh sb="0" eb="2">
      <t>ヒッチャク</t>
    </rPh>
    <phoneticPr fontId="2"/>
  </si>
  <si>
    <t>第</t>
    <rPh sb="0" eb="1">
      <t>ダイ</t>
    </rPh>
    <phoneticPr fontId="2"/>
  </si>
  <si>
    <t>団体の部に</t>
    <rPh sb="0" eb="2">
      <t>ダンタイ</t>
    </rPh>
    <rPh sb="3" eb="4">
      <t>ブ</t>
    </rPh>
    <phoneticPr fontId="2"/>
  </si>
  <si>
    <t>高等学校長</t>
    <rPh sb="0" eb="2">
      <t>コウトウ</t>
    </rPh>
    <rPh sb="2" eb="5">
      <t>ガッコウチョウ</t>
    </rPh>
    <phoneticPr fontId="2"/>
  </si>
  <si>
    <t>職印</t>
    <rPh sb="0" eb="2">
      <t>ショクイン</t>
    </rPh>
    <phoneticPr fontId="2"/>
  </si>
  <si>
    <t>印</t>
    <rPh sb="0" eb="1">
      <t>イン</t>
    </rPh>
    <phoneticPr fontId="2"/>
  </si>
  <si>
    <t>(女子用）</t>
    <rPh sb="1" eb="3">
      <t>ジョシ</t>
    </rPh>
    <rPh sb="3" eb="4">
      <t>ヨウ</t>
    </rPh>
    <phoneticPr fontId="2"/>
  </si>
  <si>
    <t>(男子用）</t>
    <rPh sb="1" eb="3">
      <t>ダンシ</t>
    </rPh>
    <rPh sb="3" eb="4">
      <t>ヨウ</t>
    </rPh>
    <phoneticPr fontId="2"/>
  </si>
  <si>
    <t>個人の部に</t>
    <rPh sb="0" eb="2">
      <t>コジン</t>
    </rPh>
    <rPh sb="3" eb="4">
      <t>ブ</t>
    </rPh>
    <phoneticPr fontId="2"/>
  </si>
  <si>
    <t>回三重県高等学校柔道新人大会</t>
    <rPh sb="0" eb="1">
      <t>カイ</t>
    </rPh>
    <rPh sb="1" eb="4">
      <t>ミエケン</t>
    </rPh>
    <rPh sb="4" eb="6">
      <t>コウトウ</t>
    </rPh>
    <rPh sb="6" eb="8">
      <t>ガッコウ</t>
    </rPh>
    <rPh sb="8" eb="10">
      <t>ジュウドウ</t>
    </rPh>
    <rPh sb="10" eb="12">
      <t>シンジン</t>
    </rPh>
    <rPh sb="12" eb="14">
      <t>タイカイ</t>
    </rPh>
    <phoneticPr fontId="2"/>
  </si>
  <si>
    <t>回全国高等学校柔道選手権大会三重県予選</t>
    <rPh sb="0" eb="1">
      <t>カイ</t>
    </rPh>
    <rPh sb="1" eb="3">
      <t>ゼンコク</t>
    </rPh>
    <rPh sb="3" eb="5">
      <t>コウトウ</t>
    </rPh>
    <rPh sb="5" eb="7">
      <t>ガッコウ</t>
    </rPh>
    <rPh sb="7" eb="9">
      <t>ジュウドウ</t>
    </rPh>
    <rPh sb="9" eb="12">
      <t>センシュケン</t>
    </rPh>
    <rPh sb="12" eb="14">
      <t>タイカイ</t>
    </rPh>
    <rPh sb="14" eb="16">
      <t>ミエ</t>
    </rPh>
    <rPh sb="16" eb="19">
      <t>ケンヨセン</t>
    </rPh>
    <phoneticPr fontId="2"/>
  </si>
  <si>
    <t>回三重県高等学校女子柔道新人大会</t>
    <rPh sb="0" eb="1">
      <t>カイ</t>
    </rPh>
    <rPh sb="1" eb="4">
      <t>ミエケン</t>
    </rPh>
    <rPh sb="4" eb="6">
      <t>コウトウ</t>
    </rPh>
    <rPh sb="6" eb="8">
      <t>ガッコウ</t>
    </rPh>
    <rPh sb="8" eb="10">
      <t>ジョシ</t>
    </rPh>
    <rPh sb="10" eb="12">
      <t>ジュウドウ</t>
    </rPh>
    <rPh sb="12" eb="14">
      <t>シンジン</t>
    </rPh>
    <rPh sb="14" eb="16">
      <t>タイカイ</t>
    </rPh>
    <phoneticPr fontId="2"/>
  </si>
  <si>
    <t>基本情報入力欄</t>
    <rPh sb="0" eb="2">
      <t>キホン</t>
    </rPh>
    <rPh sb="2" eb="4">
      <t>ジョウホウ</t>
    </rPh>
    <rPh sb="4" eb="6">
      <t>ニュウリョク</t>
    </rPh>
    <rPh sb="6" eb="7">
      <t>ラン</t>
    </rPh>
    <phoneticPr fontId="2"/>
  </si>
  <si>
    <t>学校名</t>
    <rPh sb="0" eb="3">
      <t>ガッコウメイ</t>
    </rPh>
    <phoneticPr fontId="2"/>
  </si>
  <si>
    <t>学校長名</t>
    <rPh sb="0" eb="2">
      <t>ガッコウ</t>
    </rPh>
    <rPh sb="2" eb="3">
      <t>チョウ</t>
    </rPh>
    <rPh sb="3" eb="4">
      <t>メイ</t>
    </rPh>
    <phoneticPr fontId="2"/>
  </si>
  <si>
    <t>顧問（監督）名</t>
    <rPh sb="0" eb="2">
      <t>コモン</t>
    </rPh>
    <rPh sb="3" eb="5">
      <t>カントク</t>
    </rPh>
    <rPh sb="6" eb="7">
      <t>メイ</t>
    </rPh>
    <phoneticPr fontId="2"/>
  </si>
  <si>
    <t>出場者表</t>
    <rPh sb="0" eb="3">
      <t>シュツジョウシャ</t>
    </rPh>
    <rPh sb="3" eb="4">
      <t>ヒョウ</t>
    </rPh>
    <phoneticPr fontId="2"/>
  </si>
  <si>
    <t>（男子用）</t>
    <rPh sb="1" eb="4">
      <t>ダンシヨウ</t>
    </rPh>
    <phoneticPr fontId="2"/>
  </si>
  <si>
    <t>選手名</t>
    <rPh sb="0" eb="3">
      <t>センシュメイ</t>
    </rPh>
    <phoneticPr fontId="2"/>
  </si>
  <si>
    <t>学年</t>
    <rPh sb="0" eb="2">
      <t>ガクネン</t>
    </rPh>
    <phoneticPr fontId="2"/>
  </si>
  <si>
    <t>段位</t>
    <rPh sb="0" eb="2">
      <t>ダンイ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</si>
  <si>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</si>
  <si>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</si>
  <si>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</si>
  <si>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監督名</t>
    <rPh sb="0" eb="2">
      <t>カントク</t>
    </rPh>
    <rPh sb="2" eb="3">
      <t>メイ</t>
    </rPh>
    <phoneticPr fontId="2"/>
  </si>
  <si>
    <t>（　第　　　　　　　会場　）</t>
    <rPh sb="2" eb="3">
      <t>ダイ</t>
    </rPh>
    <rPh sb="10" eb="12">
      <t>カイジョウ</t>
    </rPh>
    <phoneticPr fontId="2"/>
  </si>
  <si>
    <t>（女子用）</t>
    <rPh sb="1" eb="3">
      <t>ジョシ</t>
    </rPh>
    <rPh sb="3" eb="4">
      <t>ヨウ</t>
    </rPh>
    <phoneticPr fontId="2"/>
  </si>
  <si>
    <t>補欠</t>
    <rPh sb="0" eb="2">
      <t>ホケツ</t>
    </rPh>
    <phoneticPr fontId="2"/>
  </si>
  <si>
    <t>大　　将
（無差別）</t>
    <rPh sb="0" eb="1">
      <t>ダイ</t>
    </rPh>
    <rPh sb="3" eb="4">
      <t>ショウ</t>
    </rPh>
    <rPh sb="6" eb="9">
      <t>ムサベツ</t>
    </rPh>
    <phoneticPr fontId="2"/>
  </si>
  <si>
    <t>中　　堅
（６３㎏）</t>
    <rPh sb="0" eb="1">
      <t>ナカ</t>
    </rPh>
    <rPh sb="3" eb="4">
      <t>ケン</t>
    </rPh>
    <phoneticPr fontId="2"/>
  </si>
  <si>
    <t>先鋒
（５２㎏）</t>
    <rPh sb="0" eb="2">
      <t>センポウ</t>
    </rPh>
    <phoneticPr fontId="2"/>
  </si>
  <si>
    <t>※　シード選手は朱書してください</t>
    <rPh sb="5" eb="7">
      <t>センシュ</t>
    </rPh>
    <rPh sb="8" eb="10">
      <t>シュショ</t>
    </rPh>
    <phoneticPr fontId="2"/>
  </si>
  <si>
    <t>８１㎏級</t>
    <rPh sb="3" eb="4">
      <t>キュウ</t>
    </rPh>
    <phoneticPr fontId="2"/>
  </si>
  <si>
    <t>７３㎏級</t>
    <rPh sb="3" eb="4">
      <t>キュウ</t>
    </rPh>
    <phoneticPr fontId="2"/>
  </si>
  <si>
    <t>６６㎏級</t>
    <rPh sb="3" eb="4">
      <t>キュウ</t>
    </rPh>
    <phoneticPr fontId="2"/>
  </si>
  <si>
    <t>６０㎏級</t>
    <rPh sb="3" eb="4">
      <t>キュウ</t>
    </rPh>
    <phoneticPr fontId="2"/>
  </si>
  <si>
    <t>５２㎏級</t>
    <rPh sb="3" eb="4">
      <t>キュウ</t>
    </rPh>
    <phoneticPr fontId="2"/>
  </si>
  <si>
    <t>６３㎏級</t>
    <rPh sb="3" eb="4">
      <t>キュウ</t>
    </rPh>
    <phoneticPr fontId="2"/>
  </si>
  <si>
    <t>５７㎏級</t>
    <rPh sb="3" eb="4">
      <t>キュウ</t>
    </rPh>
    <phoneticPr fontId="2"/>
  </si>
  <si>
    <t>Ｎ</t>
    <phoneticPr fontId="2"/>
  </si>
  <si>
    <t>Ｑ</t>
    <phoneticPr fontId="2"/>
  </si>
  <si>
    <t>出、入力ページへのリンク</t>
    <rPh sb="0" eb="1">
      <t>デ</t>
    </rPh>
    <rPh sb="2" eb="4">
      <t>ニュウリョク</t>
    </rPh>
    <phoneticPr fontId="2"/>
  </si>
  <si>
    <t>Ｐ</t>
    <phoneticPr fontId="2"/>
  </si>
  <si>
    <t>Ｓ</t>
    <phoneticPr fontId="2"/>
  </si>
  <si>
    <t>戻る</t>
    <rPh sb="0" eb="1">
      <t>モド</t>
    </rPh>
    <phoneticPr fontId="2"/>
  </si>
  <si>
    <t>整理番号</t>
    <rPh sb="0" eb="2">
      <t>セイリ</t>
    </rPh>
    <rPh sb="2" eb="4">
      <t>バンゴウ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</si>
  <si>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</si>
  <si>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初</t>
    <rPh sb="0" eb="1">
      <t>ショ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</si>
  <si>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</si>
  <si>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</si>
  <si>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</si>
  <si>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</si>
  <si>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０</t>
    <phoneticPr fontId="2"/>
  </si>
  <si>
    <t>弐</t>
    <rPh sb="0" eb="1">
      <t>ニ</t>
    </rPh>
    <phoneticPr fontId="2"/>
  </si>
  <si>
    <t>選手情報入力</t>
    <rPh sb="0" eb="2">
      <t>センシュ</t>
    </rPh>
    <rPh sb="2" eb="4">
      <t>ジョウホウ</t>
    </rPh>
    <rPh sb="4" eb="6">
      <t>ニュウリョク</t>
    </rPh>
    <phoneticPr fontId="2"/>
  </si>
  <si>
    <t>※基本情報を入力すると各大会申込用紙等に反映されます
※基本情報、選手情報を入力すればさらに便利です</t>
    <rPh sb="1" eb="3">
      <t>キホン</t>
    </rPh>
    <rPh sb="3" eb="5">
      <t>ジョウホウ</t>
    </rPh>
    <rPh sb="6" eb="8">
      <t>ニュウリョク</t>
    </rPh>
    <rPh sb="11" eb="12">
      <t>カク</t>
    </rPh>
    <rPh sb="12" eb="14">
      <t>タイカイ</t>
    </rPh>
    <rPh sb="14" eb="16">
      <t>モウシコミ</t>
    </rPh>
    <rPh sb="16" eb="18">
      <t>ヨウシ</t>
    </rPh>
    <rPh sb="18" eb="19">
      <t>トウ</t>
    </rPh>
    <rPh sb="20" eb="22">
      <t>ハンエイ</t>
    </rPh>
    <rPh sb="28" eb="30">
      <t>キホン</t>
    </rPh>
    <rPh sb="30" eb="32">
      <t>ジョウホウ</t>
    </rPh>
    <rPh sb="33" eb="35">
      <t>センシュ</t>
    </rPh>
    <rPh sb="35" eb="37">
      <t>ジョウホウ</t>
    </rPh>
    <rPh sb="38" eb="40">
      <t>ニュウリョク</t>
    </rPh>
    <rPh sb="46" eb="48">
      <t>ベンリ</t>
    </rPh>
    <phoneticPr fontId="2"/>
  </si>
  <si>
    <t>全柔連メンバーID</t>
    <rPh sb="0" eb="3">
      <t>ゼンジュウレン</t>
    </rPh>
    <phoneticPr fontId="2"/>
  </si>
  <si>
    <t>全柔連
メンバーID</t>
    <rPh sb="0" eb="3">
      <t>ゼンジュウレン</t>
    </rPh>
    <phoneticPr fontId="2"/>
  </si>
  <si>
    <t>４８㎏級</t>
    <rPh sb="3" eb="4">
      <t>キュウ</t>
    </rPh>
    <phoneticPr fontId="2"/>
  </si>
  <si>
    <t>O</t>
    <phoneticPr fontId="2"/>
  </si>
  <si>
    <t>無差別級</t>
    <rPh sb="0" eb="3">
      <t>ムサベツ</t>
    </rPh>
    <rPh sb="3" eb="4">
      <t>キュウ</t>
    </rPh>
    <phoneticPr fontId="2"/>
  </si>
  <si>
    <t>女子個人申込み</t>
    <rPh sb="0" eb="2">
      <t>ジョシ</t>
    </rPh>
    <rPh sb="2" eb="4">
      <t>コジン</t>
    </rPh>
    <rPh sb="4" eb="6">
      <t>モウシコ</t>
    </rPh>
    <phoneticPr fontId="2"/>
  </si>
  <si>
    <t>男子個人申込み</t>
    <rPh sb="0" eb="2">
      <t>ダンシ</t>
    </rPh>
    <rPh sb="2" eb="4">
      <t>コジン</t>
    </rPh>
    <rPh sb="4" eb="6">
      <t>モウシコ</t>
    </rPh>
    <phoneticPr fontId="2"/>
  </si>
  <si>
    <t>稲生高校</t>
    <rPh sb="0" eb="2">
      <t>イノウ</t>
    </rPh>
    <rPh sb="2" eb="4">
      <t>コウコウ</t>
    </rPh>
    <phoneticPr fontId="2"/>
  </si>
  <si>
    <t>５月３０日</t>
    <rPh sb="1" eb="2">
      <t>ガツ</t>
    </rPh>
    <rPh sb="4" eb="5">
      <t>ニチ</t>
    </rPh>
    <phoneticPr fontId="2"/>
  </si>
  <si>
    <t>R</t>
    <phoneticPr fontId="2"/>
  </si>
  <si>
    <t>４月１７日</t>
    <rPh sb="1" eb="2">
      <t>ガツ</t>
    </rPh>
    <rPh sb="4" eb="5">
      <t>ニチ</t>
    </rPh>
    <phoneticPr fontId="2"/>
  </si>
  <si>
    <t>４月１２日</t>
    <rPh sb="1" eb="2">
      <t>ガツ</t>
    </rPh>
    <rPh sb="4" eb="5">
      <t>ニチ</t>
    </rPh>
    <phoneticPr fontId="2"/>
  </si>
  <si>
    <t>４月１５日</t>
    <rPh sb="1" eb="2">
      <t>ガツ</t>
    </rPh>
    <rPh sb="4" eb="5">
      <t>ニチ</t>
    </rPh>
    <phoneticPr fontId="2"/>
  </si>
  <si>
    <t>５月２９日</t>
    <rPh sb="1" eb="2">
      <t>ガツ</t>
    </rPh>
    <rPh sb="4" eb="5">
      <t>ニチ</t>
    </rPh>
    <phoneticPr fontId="2"/>
  </si>
  <si>
    <t>５月１４日</t>
    <rPh sb="1" eb="2">
      <t>ガツ</t>
    </rPh>
    <rPh sb="4" eb="5">
      <t>ニチ</t>
    </rPh>
    <phoneticPr fontId="2"/>
  </si>
  <si>
    <t>５月２１日</t>
    <rPh sb="1" eb="2">
      <t>ガツ</t>
    </rPh>
    <rPh sb="4" eb="5">
      <t>ニチ</t>
    </rPh>
    <phoneticPr fontId="2"/>
  </si>
  <si>
    <t>令和　　年　月　　日</t>
    <rPh sb="0" eb="2">
      <t>レイワ</t>
    </rPh>
    <rPh sb="4" eb="5">
      <t>ネン</t>
    </rPh>
    <rPh sb="6" eb="7">
      <t>ガツ</t>
    </rPh>
    <rPh sb="9" eb="10">
      <t>ニチ</t>
    </rPh>
    <phoneticPr fontId="2"/>
  </si>
  <si>
    <t>１２月２１日</t>
    <rPh sb="2" eb="3">
      <t>ガツ</t>
    </rPh>
    <rPh sb="5" eb="6">
      <t>ニチ</t>
    </rPh>
    <phoneticPr fontId="2"/>
  </si>
  <si>
    <t>１２月２０日</t>
    <rPh sb="2" eb="3">
      <t>ガツ</t>
    </rPh>
    <rPh sb="5" eb="6">
      <t>カ</t>
    </rPh>
    <phoneticPr fontId="2"/>
  </si>
  <si>
    <t>１２月８日</t>
    <rPh sb="2" eb="3">
      <t>ガツ</t>
    </rPh>
    <rPh sb="4" eb="5">
      <t>ニチ</t>
    </rPh>
    <phoneticPr fontId="2"/>
  </si>
  <si>
    <t>１２月１５日</t>
    <rPh sb="2" eb="3">
      <t>ガツ</t>
    </rPh>
    <rPh sb="5" eb="6">
      <t>ニチ</t>
    </rPh>
    <phoneticPr fontId="2"/>
  </si>
  <si>
    <t>稲生高校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</si>
</sst>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????&quot;.&quot;??&quot;.&quot;??"/>
    <numFmt numFmtId="177" formatCode="@&quot;高等学校&quot;"/>
    <numFmt numFmtId="178" formatCode="&quot;（&quot;\ @\ &quot;持参提出）&quot;"/>
    <numFmt numFmtId="179" formatCode="&quot;第&quot;?&quot;回三重県高等学校柔道新人大会&quot;"/>
    <numFmt numFmtId="180" formatCode="&quot;第&quot;?&quot;回三重県高等学校女子柔道新人大会&quot;"/>
    <numFmt numFmtId="181" formatCode="&quot;（&quot;\ @\ &quot;必着）&quot;"/>
    <numFmt numFmtId="182" formatCode="\ ?\ &quot;人&quot;"/>
    <numFmt numFmtId="183" formatCode="[$-411]ggge&quot;年&quot;m&quot;月&quot;d&quot;日&quot;;@"/>
    <numFmt numFmtId="184" formatCode="0.0_ 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"/>
      <color indexed="8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6"/>
      <color indexed="81"/>
      <name val="ＭＳ Ｐゴシック"/>
      <family val="3"/>
      <charset val="128"/>
    </font>
    <font>
      <sz val="26"/>
      <color indexed="10"/>
      <name val="ＭＳ Ｐゴシック"/>
      <family val="3"/>
      <charset val="128"/>
    </font>
    <font>
      <b/>
      <sz val="14"/>
      <color indexed="1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u/>
      <sz val="18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3DD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0" fillId="0" borderId="6" xfId="0" applyBorder="1">
      <alignment vertical="center"/>
    </xf>
    <xf numFmtId="0" fontId="3" fillId="0" borderId="5" xfId="0" applyFont="1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56" fontId="6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2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4" xfId="0" applyNumberFormat="1" applyBorder="1">
      <alignment vertical="center"/>
    </xf>
    <xf numFmtId="49" fontId="3" fillId="0" borderId="2" xfId="0" applyNumberFormat="1" applyFont="1" applyBorder="1">
      <alignment vertical="center"/>
    </xf>
    <xf numFmtId="49" fontId="3" fillId="0" borderId="5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3" fillId="0" borderId="0" xfId="0" applyNumberFormat="1" applyFont="1">
      <alignment vertical="center"/>
    </xf>
    <xf numFmtId="49" fontId="3" fillId="0" borderId="6" xfId="0" applyNumberFormat="1" applyFont="1" applyBorder="1">
      <alignment vertical="center"/>
    </xf>
    <xf numFmtId="49" fontId="0" fillId="0" borderId="0" xfId="0" applyNumberFormat="1">
      <alignment vertical="center"/>
    </xf>
    <xf numFmtId="49" fontId="0" fillId="0" borderId="6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9" fillId="0" borderId="0" xfId="0" applyFont="1">
      <alignment vertical="center"/>
    </xf>
    <xf numFmtId="49" fontId="3" fillId="0" borderId="4" xfId="0" applyNumberFormat="1" applyFont="1" applyBorder="1">
      <alignment vertical="center"/>
    </xf>
    <xf numFmtId="0" fontId="10" fillId="2" borderId="0" xfId="1" applyFill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3" borderId="0" xfId="0" applyFill="1">
      <alignment vertical="center"/>
    </xf>
    <xf numFmtId="0" fontId="8" fillId="3" borderId="0" xfId="0" applyFont="1" applyFill="1">
      <alignment vertical="center"/>
    </xf>
    <xf numFmtId="0" fontId="13" fillId="3" borderId="0" xfId="0" applyFont="1" applyFill="1" applyAlignment="1" applyProtection="1">
      <alignment horizontal="distributed" vertical="center" indent="1"/>
      <protection locked="0"/>
    </xf>
    <xf numFmtId="0" fontId="7" fillId="3" borderId="0" xfId="0" applyFont="1" applyFill="1">
      <alignment vertical="center"/>
    </xf>
    <xf numFmtId="0" fontId="16" fillId="4" borderId="3" xfId="0" applyFont="1" applyFill="1" applyBorder="1" applyAlignment="1">
      <alignment horizontal="distributed" vertical="center"/>
    </xf>
    <xf numFmtId="0" fontId="12" fillId="3" borderId="0" xfId="0" applyFont="1" applyFill="1">
      <alignment vertical="center"/>
    </xf>
    <xf numFmtId="0" fontId="0" fillId="5" borderId="3" xfId="0" applyFill="1" applyBorder="1" applyAlignment="1">
      <alignment horizontal="center" vertical="center" textRotation="255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>
      <alignment vertical="center"/>
    </xf>
    <xf numFmtId="176" fontId="0" fillId="5" borderId="3" xfId="0" applyNumberForma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Border="1">
      <alignment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6" borderId="3" xfId="0" applyFill="1" applyBorder="1" applyAlignment="1">
      <alignment horizontal="center" vertical="center" textRotation="255"/>
    </xf>
    <xf numFmtId="0" fontId="0" fillId="6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0" fillId="6" borderId="3" xfId="0" applyFill="1" applyBorder="1">
      <alignment vertical="center"/>
    </xf>
    <xf numFmtId="176" fontId="0" fillId="6" borderId="3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distributed" vertical="center" indent="1"/>
    </xf>
    <xf numFmtId="0" fontId="0" fillId="0" borderId="9" xfId="0" applyBorder="1" applyAlignment="1">
      <alignment horizontal="center" vertical="center" shrinkToFit="1"/>
    </xf>
    <xf numFmtId="176" fontId="0" fillId="0" borderId="9" xfId="0" applyNumberFormat="1" applyBorder="1" applyAlignment="1">
      <alignment horizontal="distributed" vertical="center" indent="1"/>
    </xf>
    <xf numFmtId="184" fontId="0" fillId="5" borderId="3" xfId="0" applyNumberFormat="1" applyFill="1" applyBorder="1">
      <alignment vertical="center"/>
    </xf>
    <xf numFmtId="184" fontId="0" fillId="6" borderId="3" xfId="0" applyNumberFormat="1" applyFill="1" applyBorder="1">
      <alignment vertical="center"/>
    </xf>
    <xf numFmtId="0" fontId="18" fillId="7" borderId="3" xfId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 shrinkToFit="1"/>
    </xf>
    <xf numFmtId="0" fontId="21" fillId="8" borderId="3" xfId="0" applyFont="1" applyFill="1" applyBorder="1" applyProtection="1">
      <alignment vertical="center"/>
      <protection locked="0"/>
    </xf>
    <xf numFmtId="0" fontId="0" fillId="9" borderId="10" xfId="0" applyFill="1" applyBorder="1">
      <alignment vertical="center"/>
    </xf>
    <xf numFmtId="0" fontId="0" fillId="9" borderId="11" xfId="0" applyFill="1" applyBorder="1">
      <alignment vertical="center"/>
    </xf>
    <xf numFmtId="0" fontId="19" fillId="9" borderId="11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21" fillId="10" borderId="3" xfId="0" applyFont="1" applyFill="1" applyBorder="1" applyProtection="1">
      <alignment vertical="center"/>
      <protection locked="0"/>
    </xf>
    <xf numFmtId="0" fontId="13" fillId="3" borderId="0" xfId="0" applyFont="1" applyFill="1" applyAlignment="1" applyProtection="1">
      <alignment vertical="center" shrinkToFit="1"/>
      <protection locked="0"/>
    </xf>
    <xf numFmtId="0" fontId="0" fillId="5" borderId="3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12" fillId="3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10" fillId="2" borderId="0" xfId="1" applyFill="1" applyAlignment="1" applyProtection="1">
      <alignment horizontal="center" vertical="center"/>
    </xf>
    <xf numFmtId="0" fontId="0" fillId="0" borderId="2" xfId="0" applyBorder="1" applyAlignment="1" applyProtection="1">
      <alignment horizontal="distributed" vertical="center" indent="1"/>
      <protection locked="0"/>
    </xf>
    <xf numFmtId="0" fontId="0" fillId="0" borderId="2" xfId="0" applyBorder="1" applyAlignment="1">
      <alignment horizontal="distributed" vertical="center" indent="1"/>
    </xf>
    <xf numFmtId="0" fontId="0" fillId="0" borderId="0" xfId="0" applyAlignment="1">
      <alignment horizontal="center" vertical="center"/>
    </xf>
    <xf numFmtId="183" fontId="0" fillId="0" borderId="0" xfId="0" applyNumberFormat="1" applyAlignment="1" applyProtection="1">
      <alignment horizontal="distributed" vertical="center"/>
      <protection locked="0"/>
    </xf>
    <xf numFmtId="0" fontId="0" fillId="0" borderId="0" xfId="0" applyAlignment="1" applyProtection="1">
      <alignment horizontal="distributed" vertical="center"/>
      <protection locked="0"/>
    </xf>
    <xf numFmtId="0" fontId="20" fillId="9" borderId="0" xfId="0" applyFont="1" applyFill="1" applyAlignment="1">
      <alignment horizontal="left" vertical="center"/>
    </xf>
    <xf numFmtId="182" fontId="22" fillId="9" borderId="11" xfId="0" applyNumberFormat="1" applyFont="1" applyFill="1" applyBorder="1" applyAlignment="1">
      <alignment horizontal="right" vertical="center" indent="1"/>
    </xf>
    <xf numFmtId="182" fontId="22" fillId="9" borderId="12" xfId="0" applyNumberFormat="1" applyFont="1" applyFill="1" applyBorder="1" applyAlignment="1">
      <alignment horizontal="right" vertical="center" inden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right" vertical="center"/>
    </xf>
    <xf numFmtId="180" fontId="0" fillId="0" borderId="8" xfId="0" applyNumberFormat="1" applyBorder="1" applyAlignment="1">
      <alignment horizontal="distributed" vertical="center" indent="2"/>
    </xf>
    <xf numFmtId="180" fontId="0" fillId="0" borderId="7" xfId="0" applyNumberFormat="1" applyBorder="1" applyAlignment="1">
      <alignment horizontal="distributed" vertical="center" indent="2"/>
    </xf>
    <xf numFmtId="180" fontId="0" fillId="0" borderId="9" xfId="0" applyNumberFormat="1" applyBorder="1" applyAlignment="1">
      <alignment horizontal="distributed" vertical="center" indent="2"/>
    </xf>
    <xf numFmtId="177" fontId="0" fillId="0" borderId="7" xfId="0" applyNumberFormat="1" applyBorder="1" applyAlignment="1" applyProtection="1">
      <alignment horizontal="center" vertical="center" shrinkToFit="1"/>
      <protection locked="0"/>
    </xf>
    <xf numFmtId="177" fontId="0" fillId="0" borderId="9" xfId="0" applyNumberFormat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 applyProtection="1">
      <alignment horizontal="distributed" vertical="center" indent="2"/>
      <protection locked="0"/>
    </xf>
    <xf numFmtId="0" fontId="0" fillId="0" borderId="9" xfId="0" applyBorder="1" applyAlignment="1" applyProtection="1">
      <alignment horizontal="distributed" vertical="center" indent="2"/>
      <protection locked="0"/>
    </xf>
    <xf numFmtId="179" fontId="0" fillId="0" borderId="8" xfId="0" applyNumberFormat="1" applyBorder="1" applyAlignment="1">
      <alignment horizontal="distributed" vertical="center" indent="2"/>
    </xf>
    <xf numFmtId="179" fontId="0" fillId="0" borderId="7" xfId="0" applyNumberFormat="1" applyBorder="1" applyAlignment="1">
      <alignment horizontal="distributed" vertical="center" indent="2"/>
    </xf>
    <xf numFmtId="179" fontId="0" fillId="0" borderId="9" xfId="0" applyNumberFormat="1" applyBorder="1" applyAlignment="1">
      <alignment horizontal="distributed" vertical="center" indent="2"/>
    </xf>
  </cellXfs>
  <cellStyles count="2">
    <cellStyle name="ハイパーリンク" xfId="1" builtinId="8"/>
    <cellStyle name="標準" xfId="0" builtinId="0"/>
  </cellStyles>
  <dxfs count="12">
    <dxf>
      <font>
        <condense val="0"/>
        <extend val="0"/>
        <color indexed="9"/>
      </font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ont>
        <condense val="0"/>
        <extend val="0"/>
        <color indexed="9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20491;&#20154;&#12456;&#12531;&#12488;&#12522;&#12540;!Print_Area"/><Relationship Id="rId2" Type="http://schemas.openxmlformats.org/officeDocument/2006/relationships/hyperlink" Target="#&#20986;&#22580;&#32773;&#34920;!Print_Area"/><Relationship Id="rId1" Type="http://schemas.openxmlformats.org/officeDocument/2006/relationships/hyperlink" Target="#&#26032;&#20154;&#30003;&#36796;!Print_Are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123825</xdr:rowOff>
    </xdr:from>
    <xdr:to>
      <xdr:col>2</xdr:col>
      <xdr:colOff>1467291</xdr:colOff>
      <xdr:row>7</xdr:row>
      <xdr:rowOff>0</xdr:rowOff>
    </xdr:to>
    <xdr:sp macro="" textlink="">
      <xdr:nvSpPr>
        <xdr:cNvPr id="13315" name="Text 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75DD17-F84B-D1AE-1773-B112408E2CF4}"/>
            </a:ext>
          </a:extLst>
        </xdr:cNvPr>
        <xdr:cNvSpPr txBox="1">
          <a:spLocks noChangeArrowheads="1"/>
        </xdr:cNvSpPr>
      </xdr:nvSpPr>
      <xdr:spPr bwMode="auto">
        <a:xfrm>
          <a:off x="1381125" y="4429125"/>
          <a:ext cx="14668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FF" mc:Ignorable="a14" a14:legacySpreadsheetColorIndex="1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</a:t>
          </a:r>
          <a:endParaRPr lang="ja-JP" altLang="en-US"/>
        </a:p>
      </xdr:txBody>
    </xdr:sp>
    <xdr:clientData/>
  </xdr:twoCellAnchor>
  <xdr:twoCellAnchor editAs="oneCell">
    <xdr:from>
      <xdr:col>2</xdr:col>
      <xdr:colOff>1689735</xdr:colOff>
      <xdr:row>6</xdr:row>
      <xdr:rowOff>133350</xdr:rowOff>
    </xdr:from>
    <xdr:to>
      <xdr:col>4</xdr:col>
      <xdr:colOff>212545</xdr:colOff>
      <xdr:row>7</xdr:row>
      <xdr:rowOff>15240</xdr:rowOff>
    </xdr:to>
    <xdr:sp macro="" textlink="">
      <xdr:nvSpPr>
        <xdr:cNvPr id="13320" name="Text 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8F706F-2E9C-65B7-1C5B-C1202F449819}"/>
            </a:ext>
          </a:extLst>
        </xdr:cNvPr>
        <xdr:cNvSpPr txBox="1">
          <a:spLocks noChangeArrowheads="1"/>
        </xdr:cNvSpPr>
      </xdr:nvSpPr>
      <xdr:spPr bwMode="auto">
        <a:xfrm>
          <a:off x="3067050" y="4438650"/>
          <a:ext cx="14668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FF" mc:Ignorable="a14" a14:legacySpreadsheetColorIndex="1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団体出場者表</a:t>
          </a:r>
          <a:endParaRPr lang="ja-JP" altLang="en-US"/>
        </a:p>
      </xdr:txBody>
    </xdr:sp>
    <xdr:clientData/>
  </xdr:twoCellAnchor>
  <xdr:twoCellAnchor editAs="oneCell">
    <xdr:from>
      <xdr:col>4</xdr:col>
      <xdr:colOff>411480</xdr:colOff>
      <xdr:row>6</xdr:row>
      <xdr:rowOff>142875</xdr:rowOff>
    </xdr:from>
    <xdr:to>
      <xdr:col>5</xdr:col>
      <xdr:colOff>407676</xdr:colOff>
      <xdr:row>7</xdr:row>
      <xdr:rowOff>19050</xdr:rowOff>
    </xdr:to>
    <xdr:sp macro="" textlink="">
      <xdr:nvSpPr>
        <xdr:cNvPr id="13321" name="Text Box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F4FA44-0909-6425-28DE-088D5741B2CE}"/>
            </a:ext>
          </a:extLst>
        </xdr:cNvPr>
        <xdr:cNvSpPr txBox="1">
          <a:spLocks noChangeArrowheads="1"/>
        </xdr:cNvSpPr>
      </xdr:nvSpPr>
      <xdr:spPr bwMode="auto">
        <a:xfrm>
          <a:off x="4733925" y="4448175"/>
          <a:ext cx="14668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FF" mc:Ignorable="a14" a14:legacySpreadsheetColorIndex="1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個人エントリー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133350</xdr:rowOff>
    </xdr:from>
    <xdr:to>
      <xdr:col>7</xdr:col>
      <xdr:colOff>152400</xdr:colOff>
      <xdr:row>5</xdr:row>
      <xdr:rowOff>0</xdr:rowOff>
    </xdr:to>
    <xdr:sp macro="" textlink="">
      <xdr:nvSpPr>
        <xdr:cNvPr id="6428" name="AutoShape 7">
          <a:extLst>
            <a:ext uri="{FF2B5EF4-FFF2-40B4-BE49-F238E27FC236}">
              <a16:creationId xmlns:a16="http://schemas.microsoft.com/office/drawing/2014/main" id="{931658BC-4250-58A0-A5E1-EF25BA3DA28E}"/>
            </a:ext>
          </a:extLst>
        </xdr:cNvPr>
        <xdr:cNvSpPr>
          <a:spLocks/>
        </xdr:cNvSpPr>
      </xdr:nvSpPr>
      <xdr:spPr bwMode="auto">
        <a:xfrm>
          <a:off x="4629150" y="942975"/>
          <a:ext cx="133350" cy="381000"/>
        </a:xfrm>
        <a:prstGeom prst="rightBrace">
          <a:avLst>
            <a:gd name="adj1" fmla="val 2381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19050</xdr:colOff>
      <xdr:row>8</xdr:row>
      <xdr:rowOff>133350</xdr:rowOff>
    </xdr:from>
    <xdr:to>
      <xdr:col>7</xdr:col>
      <xdr:colOff>152400</xdr:colOff>
      <xdr:row>10</xdr:row>
      <xdr:rowOff>0</xdr:rowOff>
    </xdr:to>
    <xdr:sp macro="" textlink="">
      <xdr:nvSpPr>
        <xdr:cNvPr id="6429" name="AutoShape 8">
          <a:extLst>
            <a:ext uri="{FF2B5EF4-FFF2-40B4-BE49-F238E27FC236}">
              <a16:creationId xmlns:a16="http://schemas.microsoft.com/office/drawing/2014/main" id="{6B2A279C-9D83-24CB-26AF-B75C725723A3}"/>
            </a:ext>
          </a:extLst>
        </xdr:cNvPr>
        <xdr:cNvSpPr>
          <a:spLocks/>
        </xdr:cNvSpPr>
      </xdr:nvSpPr>
      <xdr:spPr bwMode="auto">
        <a:xfrm>
          <a:off x="4629150" y="2228850"/>
          <a:ext cx="133350" cy="381000"/>
        </a:xfrm>
        <a:prstGeom prst="rightBrace">
          <a:avLst>
            <a:gd name="adj1" fmla="val 2381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19050</xdr:colOff>
      <xdr:row>21</xdr:row>
      <xdr:rowOff>133350</xdr:rowOff>
    </xdr:from>
    <xdr:to>
      <xdr:col>7</xdr:col>
      <xdr:colOff>152400</xdr:colOff>
      <xdr:row>23</xdr:row>
      <xdr:rowOff>0</xdr:rowOff>
    </xdr:to>
    <xdr:sp macro="" textlink="">
      <xdr:nvSpPr>
        <xdr:cNvPr id="6430" name="AutoShape 9">
          <a:extLst>
            <a:ext uri="{FF2B5EF4-FFF2-40B4-BE49-F238E27FC236}">
              <a16:creationId xmlns:a16="http://schemas.microsoft.com/office/drawing/2014/main" id="{61CF9B2C-B5A5-CD37-6674-DBF5900798D6}"/>
            </a:ext>
          </a:extLst>
        </xdr:cNvPr>
        <xdr:cNvSpPr>
          <a:spLocks/>
        </xdr:cNvSpPr>
      </xdr:nvSpPr>
      <xdr:spPr bwMode="auto">
        <a:xfrm>
          <a:off x="4629150" y="5572125"/>
          <a:ext cx="133350" cy="381000"/>
        </a:xfrm>
        <a:prstGeom prst="rightBrace">
          <a:avLst>
            <a:gd name="adj1" fmla="val 2381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19050</xdr:colOff>
      <xdr:row>26</xdr:row>
      <xdr:rowOff>133350</xdr:rowOff>
    </xdr:from>
    <xdr:to>
      <xdr:col>7</xdr:col>
      <xdr:colOff>152400</xdr:colOff>
      <xdr:row>28</xdr:row>
      <xdr:rowOff>0</xdr:rowOff>
    </xdr:to>
    <xdr:sp macro="" textlink="">
      <xdr:nvSpPr>
        <xdr:cNvPr id="6431" name="AutoShape 10">
          <a:extLst>
            <a:ext uri="{FF2B5EF4-FFF2-40B4-BE49-F238E27FC236}">
              <a16:creationId xmlns:a16="http://schemas.microsoft.com/office/drawing/2014/main" id="{AFA47ADE-AFDE-2671-25F9-77CA70333A64}"/>
            </a:ext>
          </a:extLst>
        </xdr:cNvPr>
        <xdr:cNvSpPr>
          <a:spLocks/>
        </xdr:cNvSpPr>
      </xdr:nvSpPr>
      <xdr:spPr bwMode="auto">
        <a:xfrm>
          <a:off x="4629150" y="6858000"/>
          <a:ext cx="133350" cy="381000"/>
        </a:xfrm>
        <a:prstGeom prst="rightBrace">
          <a:avLst>
            <a:gd name="adj1" fmla="val 2381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28575</xdr:colOff>
      <xdr:row>6</xdr:row>
      <xdr:rowOff>104776</xdr:rowOff>
    </xdr:from>
    <xdr:to>
      <xdr:col>10</xdr:col>
      <xdr:colOff>333375</xdr:colOff>
      <xdr:row>7</xdr:row>
      <xdr:rowOff>114301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424A51D-851A-7801-9DB4-20A144C66B8C}"/>
            </a:ext>
          </a:extLst>
        </xdr:cNvPr>
        <xdr:cNvSpPr txBox="1"/>
      </xdr:nvSpPr>
      <xdr:spPr>
        <a:xfrm>
          <a:off x="6010275" y="2600326"/>
          <a:ext cx="2362200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←プルダウンから選択してください</a:t>
          </a:r>
        </a:p>
      </xdr:txBody>
    </xdr:sp>
    <xdr:clientData fPrintsWithSheet="0"/>
  </xdr:twoCellAnchor>
  <xdr:twoCellAnchor>
    <xdr:from>
      <xdr:col>7</xdr:col>
      <xdr:colOff>28575</xdr:colOff>
      <xdr:row>11</xdr:row>
      <xdr:rowOff>104776</xdr:rowOff>
    </xdr:from>
    <xdr:to>
      <xdr:col>10</xdr:col>
      <xdr:colOff>333375</xdr:colOff>
      <xdr:row>12</xdr:row>
      <xdr:rowOff>114301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394FD32-D44F-F250-6637-2DC3A51D0328}"/>
            </a:ext>
          </a:extLst>
        </xdr:cNvPr>
        <xdr:cNvSpPr txBox="1"/>
      </xdr:nvSpPr>
      <xdr:spPr>
        <a:xfrm>
          <a:off x="6010275" y="2600326"/>
          <a:ext cx="2362200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←プルダウンから選択してください</a:t>
          </a:r>
        </a:p>
      </xdr:txBody>
    </xdr:sp>
    <xdr:clientData fPrintsWithSheet="0"/>
  </xdr:twoCellAnchor>
  <xdr:twoCellAnchor>
    <xdr:from>
      <xdr:col>7</xdr:col>
      <xdr:colOff>123825</xdr:colOff>
      <xdr:row>24</xdr:row>
      <xdr:rowOff>20109</xdr:rowOff>
    </xdr:from>
    <xdr:to>
      <xdr:col>10</xdr:col>
      <xdr:colOff>428625</xdr:colOff>
      <xdr:row>25</xdr:row>
      <xdr:rowOff>29634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913B156-841E-ABA2-876C-951C05D3B635}"/>
            </a:ext>
          </a:extLst>
        </xdr:cNvPr>
        <xdr:cNvSpPr txBox="1"/>
      </xdr:nvSpPr>
      <xdr:spPr>
        <a:xfrm>
          <a:off x="4738158" y="6116109"/>
          <a:ext cx="2188634" cy="2846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←プルダウンから選択してください</a:t>
          </a:r>
        </a:p>
      </xdr:txBody>
    </xdr:sp>
    <xdr:clientData fPrintsWithSheet="0"/>
  </xdr:twoCellAnchor>
  <xdr:twoCellAnchor>
    <xdr:from>
      <xdr:col>7</xdr:col>
      <xdr:colOff>123825</xdr:colOff>
      <xdr:row>29</xdr:row>
      <xdr:rowOff>20109</xdr:rowOff>
    </xdr:from>
    <xdr:to>
      <xdr:col>10</xdr:col>
      <xdr:colOff>428625</xdr:colOff>
      <xdr:row>30</xdr:row>
      <xdr:rowOff>29634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4C14069-4C79-8706-A7D7-DC9264E2F3A2}"/>
            </a:ext>
          </a:extLst>
        </xdr:cNvPr>
        <xdr:cNvSpPr txBox="1"/>
      </xdr:nvSpPr>
      <xdr:spPr>
        <a:xfrm>
          <a:off x="4738158" y="6116109"/>
          <a:ext cx="2188634" cy="2846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←プルダウンから選択してください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D3CDB-3CC0-4F84-B439-B1C3A1C0BC84}">
  <dimension ref="A1:G13"/>
  <sheetViews>
    <sheetView workbookViewId="0">
      <selection activeCell="J17" sqref="J17"/>
    </sheetView>
  </sheetViews>
  <sheetFormatPr defaultRowHeight="13.2" x14ac:dyDescent="0.2"/>
  <cols>
    <col min="1" max="1" width="14.6640625" customWidth="1"/>
    <col min="3" max="3" width="5.77734375" customWidth="1"/>
    <col min="4" max="4" width="18.109375" customWidth="1"/>
    <col min="5" max="5" width="13.44140625" customWidth="1"/>
    <col min="6" max="6" width="14.44140625" customWidth="1"/>
    <col min="7" max="7" width="17.44140625" customWidth="1"/>
  </cols>
  <sheetData>
    <row r="1" spans="1:7" ht="18.75" customHeight="1" x14ac:dyDescent="0.2">
      <c r="A1" s="19" t="s">
        <v>0</v>
      </c>
      <c r="B1" s="9"/>
      <c r="C1" s="3" t="s">
        <v>1</v>
      </c>
      <c r="D1" s="9" t="s">
        <v>2</v>
      </c>
      <c r="E1" s="3" t="s">
        <v>3</v>
      </c>
      <c r="F1" s="9" t="s">
        <v>4</v>
      </c>
      <c r="G1" s="3" t="s">
        <v>5</v>
      </c>
    </row>
    <row r="2" spans="1:7" ht="18.75" customHeight="1" x14ac:dyDescent="0.2">
      <c r="A2" s="71" t="s">
        <v>6</v>
      </c>
      <c r="B2" s="1" t="s">
        <v>9</v>
      </c>
      <c r="C2" s="4">
        <v>70</v>
      </c>
      <c r="D2" s="20" t="s">
        <v>84</v>
      </c>
      <c r="E2" s="21" t="s">
        <v>85</v>
      </c>
      <c r="F2" s="20" t="s">
        <v>86</v>
      </c>
      <c r="G2" s="74" t="s">
        <v>81</v>
      </c>
    </row>
    <row r="3" spans="1:7" ht="18.75" customHeight="1" x14ac:dyDescent="0.2">
      <c r="A3" s="72"/>
      <c r="B3" s="2" t="s">
        <v>10</v>
      </c>
      <c r="C3" s="5">
        <v>36</v>
      </c>
      <c r="D3" s="22" t="str">
        <f>D2</f>
        <v>４月１７日</v>
      </c>
      <c r="E3" s="23" t="str">
        <f>$E$2</f>
        <v>４月１２日</v>
      </c>
      <c r="F3" s="24"/>
      <c r="G3" s="75"/>
    </row>
    <row r="4" spans="1:7" ht="18.75" customHeight="1" x14ac:dyDescent="0.2">
      <c r="A4" s="71" t="s">
        <v>7</v>
      </c>
      <c r="B4" s="1" t="s">
        <v>11</v>
      </c>
      <c r="C4" s="4">
        <v>71</v>
      </c>
      <c r="D4" s="20" t="s">
        <v>87</v>
      </c>
      <c r="E4" s="31" t="str">
        <f>$E$2</f>
        <v>４月１２日</v>
      </c>
      <c r="F4" s="20"/>
      <c r="G4" s="74" t="s">
        <v>81</v>
      </c>
    </row>
    <row r="5" spans="1:7" ht="18.75" customHeight="1" x14ac:dyDescent="0.2">
      <c r="A5" s="73"/>
      <c r="B5" t="s">
        <v>12</v>
      </c>
      <c r="C5" s="6">
        <f>$C$4</f>
        <v>71</v>
      </c>
      <c r="D5" s="25" t="str">
        <f>D4</f>
        <v>５月２９日</v>
      </c>
      <c r="E5" s="26" t="str">
        <f>$E$2</f>
        <v>４月１２日</v>
      </c>
      <c r="F5" s="27"/>
      <c r="G5" s="76"/>
    </row>
    <row r="6" spans="1:7" ht="18.75" customHeight="1" x14ac:dyDescent="0.2">
      <c r="A6" s="73"/>
      <c r="B6" t="s">
        <v>13</v>
      </c>
      <c r="C6" s="6">
        <f>$C$4</f>
        <v>71</v>
      </c>
      <c r="D6" s="27" t="s">
        <v>82</v>
      </c>
      <c r="E6" s="28" t="s">
        <v>88</v>
      </c>
      <c r="F6" s="27" t="s">
        <v>89</v>
      </c>
      <c r="G6" s="76"/>
    </row>
    <row r="7" spans="1:7" ht="18.75" customHeight="1" x14ac:dyDescent="0.2">
      <c r="A7" s="73"/>
      <c r="B7" t="s">
        <v>14</v>
      </c>
      <c r="C7" s="6">
        <f>$C$4</f>
        <v>71</v>
      </c>
      <c r="D7" s="25" t="str">
        <f>D6</f>
        <v>５月３０日</v>
      </c>
      <c r="E7" s="26" t="str">
        <f>$E$6</f>
        <v>５月１４日</v>
      </c>
      <c r="F7" s="25" t="str">
        <f>$F$6</f>
        <v>５月２１日</v>
      </c>
      <c r="G7" s="76"/>
    </row>
    <row r="8" spans="1:7" ht="18.75" customHeight="1" x14ac:dyDescent="0.2">
      <c r="A8" s="72"/>
      <c r="B8" s="2" t="s">
        <v>15</v>
      </c>
      <c r="C8" s="5">
        <v>3</v>
      </c>
      <c r="D8" s="22" t="str">
        <f>D4</f>
        <v>５月２９日</v>
      </c>
      <c r="E8" s="23" t="str">
        <f>$E$6</f>
        <v>５月１４日</v>
      </c>
      <c r="F8" s="22" t="str">
        <f>$F$6</f>
        <v>５月２１日</v>
      </c>
      <c r="G8" s="75"/>
    </row>
    <row r="9" spans="1:7" ht="18.75" customHeight="1" x14ac:dyDescent="0.2">
      <c r="A9" s="71" t="s">
        <v>8</v>
      </c>
      <c r="B9" s="1" t="s">
        <v>11</v>
      </c>
      <c r="C9" s="4">
        <v>75</v>
      </c>
      <c r="D9" s="20" t="s">
        <v>91</v>
      </c>
      <c r="E9" s="21" t="s">
        <v>93</v>
      </c>
      <c r="F9" s="20" t="s">
        <v>94</v>
      </c>
      <c r="G9" s="74" t="s">
        <v>95</v>
      </c>
    </row>
    <row r="10" spans="1:7" ht="18.75" customHeight="1" x14ac:dyDescent="0.2">
      <c r="A10" s="73"/>
      <c r="B10" t="s">
        <v>12</v>
      </c>
      <c r="C10" s="7">
        <v>45</v>
      </c>
      <c r="D10" s="25" t="str">
        <f>D9</f>
        <v>１２月２１日</v>
      </c>
      <c r="E10" s="26" t="str">
        <f>$E$9</f>
        <v>１２月８日</v>
      </c>
      <c r="F10" s="27"/>
      <c r="G10" s="76"/>
    </row>
    <row r="11" spans="1:7" ht="18.75" customHeight="1" x14ac:dyDescent="0.2">
      <c r="A11" s="73"/>
      <c r="B11" t="s">
        <v>13</v>
      </c>
      <c r="C11" s="6">
        <f>C9</f>
        <v>75</v>
      </c>
      <c r="D11" s="27" t="s">
        <v>92</v>
      </c>
      <c r="E11" s="26" t="str">
        <f>$E$9</f>
        <v>１２月８日</v>
      </c>
      <c r="F11" s="27"/>
      <c r="G11" s="76"/>
    </row>
    <row r="12" spans="1:7" ht="18.75" customHeight="1" x14ac:dyDescent="0.2">
      <c r="A12" s="72"/>
      <c r="B12" s="2" t="s">
        <v>14</v>
      </c>
      <c r="C12" s="8">
        <f>C10</f>
        <v>45</v>
      </c>
      <c r="D12" s="22" t="str">
        <f>D11</f>
        <v>１２月２０日</v>
      </c>
      <c r="E12" s="23" t="str">
        <f>$E$9</f>
        <v>１２月８日</v>
      </c>
      <c r="F12" s="24"/>
      <c r="G12" s="75"/>
    </row>
    <row r="13" spans="1:7" ht="18.75" customHeight="1" x14ac:dyDescent="0.2"/>
  </sheetData>
  <mergeCells count="6">
    <mergeCell ref="A2:A3"/>
    <mergeCell ref="A4:A8"/>
    <mergeCell ref="A9:A12"/>
    <mergeCell ref="G2:G3"/>
    <mergeCell ref="G4:G8"/>
    <mergeCell ref="G9:G12"/>
  </mergeCells>
  <phoneticPr fontId="2"/>
  <conditionalFormatting sqref="C2:F2 C3 C4:D4 D6:F6 C9:F9 C10 D11">
    <cfRule type="cellIs" dxfId="11" priority="1" stopIfTrue="1" operator="equal">
      <formula>0</formula>
    </cfRule>
  </conditionalFormatting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3731-1EF4-4261-B2CE-82108849379D}">
  <sheetPr>
    <tabColor indexed="10"/>
  </sheetPr>
  <dimension ref="A1:F9"/>
  <sheetViews>
    <sheetView showGridLines="0" workbookViewId="0">
      <pane xSplit="6" ySplit="9" topLeftCell="G10" activePane="bottomRight" state="frozen"/>
      <selection activeCell="B1" sqref="B1"/>
      <selection pane="topRight" activeCell="B1" sqref="B1"/>
      <selection pane="bottomLeft" activeCell="B1" sqref="B1"/>
      <selection pane="bottomRight" activeCell="E25" sqref="E25"/>
    </sheetView>
  </sheetViews>
  <sheetFormatPr defaultRowHeight="13.2" x14ac:dyDescent="0.2"/>
  <cols>
    <col min="1" max="1" width="4.6640625" customWidth="1"/>
    <col min="2" max="2" width="13.44140625" customWidth="1"/>
    <col min="3" max="3" width="25.88671875" customWidth="1"/>
    <col min="4" max="4" width="12.77734375" customWidth="1"/>
    <col min="5" max="5" width="19.5546875" customWidth="1"/>
    <col min="6" max="6" width="26.33203125" customWidth="1"/>
  </cols>
  <sheetData>
    <row r="1" spans="1:6" ht="28.5" customHeight="1" x14ac:dyDescent="0.2">
      <c r="A1" s="34"/>
      <c r="B1" s="35" t="s">
        <v>30</v>
      </c>
      <c r="C1" s="34"/>
      <c r="D1" s="34"/>
      <c r="E1" s="34"/>
      <c r="F1" s="34"/>
    </row>
    <row r="2" spans="1:6" ht="41.25" customHeight="1" x14ac:dyDescent="0.2">
      <c r="A2" s="34"/>
      <c r="B2" s="77" t="s">
        <v>73</v>
      </c>
      <c r="C2" s="78"/>
      <c r="D2" s="78"/>
      <c r="E2" s="78"/>
      <c r="F2" s="78"/>
    </row>
    <row r="3" spans="1:6" ht="9.75" customHeight="1" x14ac:dyDescent="0.2">
      <c r="A3" s="34"/>
      <c r="B3" s="34"/>
      <c r="C3" s="34"/>
      <c r="D3" s="34"/>
      <c r="E3" s="34"/>
      <c r="F3" s="34"/>
    </row>
    <row r="4" spans="1:6" ht="33" customHeight="1" x14ac:dyDescent="0.2">
      <c r="A4" s="34"/>
      <c r="B4" s="38" t="s">
        <v>31</v>
      </c>
      <c r="C4" s="69"/>
      <c r="D4" s="37"/>
      <c r="E4" s="38" t="s">
        <v>33</v>
      </c>
      <c r="F4" s="36"/>
    </row>
    <row r="5" spans="1:6" ht="33" customHeight="1" x14ac:dyDescent="0.2">
      <c r="A5" s="34"/>
      <c r="B5" s="38" t="s">
        <v>32</v>
      </c>
      <c r="C5" s="36"/>
      <c r="D5" s="34"/>
      <c r="E5" s="34"/>
      <c r="F5" s="60" t="s">
        <v>72</v>
      </c>
    </row>
    <row r="6" spans="1:6" ht="21" x14ac:dyDescent="0.2">
      <c r="A6" s="34"/>
      <c r="B6" s="35" t="s">
        <v>59</v>
      </c>
      <c r="C6" s="34"/>
      <c r="D6" s="34"/>
      <c r="E6" s="34"/>
      <c r="F6" s="34"/>
    </row>
    <row r="7" spans="1:6" ht="36" customHeight="1" x14ac:dyDescent="0.2">
      <c r="A7" s="34"/>
      <c r="B7" s="39" t="s">
        <v>8</v>
      </c>
      <c r="C7" s="34"/>
      <c r="D7" s="34"/>
      <c r="E7" s="34"/>
      <c r="F7" s="34"/>
    </row>
    <row r="8" spans="1:6" ht="36" customHeight="1" x14ac:dyDescent="0.2">
      <c r="A8" s="34"/>
      <c r="B8" s="34"/>
      <c r="C8" s="34"/>
      <c r="D8" s="34"/>
      <c r="E8" s="34"/>
      <c r="F8" s="34"/>
    </row>
    <row r="9" spans="1:6" ht="18" customHeight="1" x14ac:dyDescent="0.2">
      <c r="A9" s="34"/>
      <c r="B9" s="34"/>
      <c r="C9" s="34"/>
      <c r="D9" s="34"/>
      <c r="E9" s="34"/>
      <c r="F9" s="34"/>
    </row>
  </sheetData>
  <sheetProtection formatCells="0" selectLockedCells="1"/>
  <mergeCells count="1">
    <mergeCell ref="B2:F2"/>
  </mergeCells>
  <phoneticPr fontId="2"/>
  <conditionalFormatting sqref="F4 C4:C5">
    <cfRule type="cellIs" dxfId="10" priority="1" stopIfTrue="1" operator="equal">
      <formula>0</formula>
    </cfRule>
  </conditionalFormatting>
  <dataValidations count="1">
    <dataValidation imeMode="on" allowBlank="1" showInputMessage="1" showErrorMessage="1" sqref="F4 C4:C5" xr:uid="{DFC237B1-9691-4F9B-A341-E2B960DA22E0}"/>
  </dataValidations>
  <hyperlinks>
    <hyperlink ref="F5" location="選手情報!A1" display="選手情報入力" xr:uid="{D0C0572E-7DF8-4B13-B04A-E4DA3FE0D9E1}"/>
  </hyperlinks>
  <pageMargins left="0.75" right="0.75" top="1" bottom="1" header="0.51200000000000001" footer="0.51200000000000001"/>
  <pageSetup paperSize="9" orientation="portrait" verticalDpi="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9BA5B-2738-4898-97F9-895115794221}">
  <sheetPr>
    <tabColor indexed="53"/>
  </sheetPr>
  <dimension ref="A1:U51"/>
  <sheetViews>
    <sheetView showGridLines="0" zoomScale="86" workbookViewId="0">
      <selection activeCell="O12" sqref="O12"/>
    </sheetView>
  </sheetViews>
  <sheetFormatPr defaultRowHeight="13.2" x14ac:dyDescent="0.2"/>
  <cols>
    <col min="1" max="1" width="6.109375" customWidth="1"/>
    <col min="2" max="2" width="5.109375" customWidth="1"/>
    <col min="3" max="3" width="11.44140625" customWidth="1"/>
    <col min="4" max="4" width="12" customWidth="1"/>
    <col min="5" max="6" width="5.6640625" customWidth="1"/>
    <col min="7" max="7" width="6.88671875" customWidth="1"/>
    <col min="8" max="8" width="5.6640625" customWidth="1"/>
    <col min="9" max="9" width="11.88671875" customWidth="1"/>
    <col min="10" max="10" width="4.21875" customWidth="1"/>
    <col min="11" max="11" width="6.109375" customWidth="1"/>
    <col min="12" max="12" width="5.109375" customWidth="1"/>
    <col min="13" max="13" width="11.44140625" customWidth="1"/>
    <col min="14" max="14" width="12" customWidth="1"/>
    <col min="15" max="16" width="5.6640625" customWidth="1"/>
    <col min="17" max="17" width="6.88671875" customWidth="1"/>
    <col min="18" max="18" width="5.6640625" customWidth="1"/>
    <col min="19" max="19" width="11.88671875" customWidth="1"/>
  </cols>
  <sheetData>
    <row r="1" spans="1:21" ht="63.75" customHeight="1" x14ac:dyDescent="0.2">
      <c r="A1" s="13" t="s">
        <v>9</v>
      </c>
      <c r="B1" s="40" t="s">
        <v>63</v>
      </c>
      <c r="C1" s="41" t="s">
        <v>36</v>
      </c>
      <c r="D1" s="42" t="s">
        <v>64</v>
      </c>
      <c r="E1" s="41" t="s">
        <v>37</v>
      </c>
      <c r="F1" s="41" t="s">
        <v>38</v>
      </c>
      <c r="G1" s="41" t="s">
        <v>39</v>
      </c>
      <c r="H1" s="41" t="s">
        <v>40</v>
      </c>
      <c r="I1" s="42" t="s">
        <v>75</v>
      </c>
      <c r="K1" s="46" t="s">
        <v>10</v>
      </c>
      <c r="L1" s="50" t="s">
        <v>63</v>
      </c>
      <c r="M1" s="51" t="s">
        <v>36</v>
      </c>
      <c r="N1" s="52" t="s">
        <v>64</v>
      </c>
      <c r="O1" s="51" t="s">
        <v>37</v>
      </c>
      <c r="P1" s="51" t="s">
        <v>38</v>
      </c>
      <c r="Q1" s="51" t="s">
        <v>39</v>
      </c>
      <c r="R1" s="51" t="s">
        <v>40</v>
      </c>
      <c r="S1" s="52" t="s">
        <v>75</v>
      </c>
    </row>
    <row r="2" spans="1:21" ht="14.25" customHeight="1" x14ac:dyDescent="0.2">
      <c r="A2" s="45" t="s">
        <v>66</v>
      </c>
      <c r="B2" s="41">
        <v>1</v>
      </c>
      <c r="C2" s="43"/>
      <c r="D2" s="44"/>
      <c r="E2" s="41"/>
      <c r="F2" s="41"/>
      <c r="G2" s="58"/>
      <c r="H2" s="58"/>
      <c r="I2" s="70"/>
      <c r="K2" s="45"/>
      <c r="L2" s="51">
        <v>1</v>
      </c>
      <c r="M2" s="53"/>
      <c r="N2" s="54"/>
      <c r="O2" s="51"/>
      <c r="P2" s="51"/>
      <c r="Q2" s="59"/>
      <c r="R2" s="59"/>
      <c r="S2" s="53"/>
      <c r="U2" s="79" t="s">
        <v>62</v>
      </c>
    </row>
    <row r="3" spans="1:21" ht="14.25" customHeight="1" x14ac:dyDescent="0.2">
      <c r="A3" s="45" t="s">
        <v>67</v>
      </c>
      <c r="B3" s="41">
        <v>2</v>
      </c>
      <c r="C3" s="43"/>
      <c r="D3" s="44"/>
      <c r="E3" s="41"/>
      <c r="F3" s="41"/>
      <c r="G3" s="58"/>
      <c r="H3" s="58"/>
      <c r="I3" s="70"/>
      <c r="K3" s="45"/>
      <c r="L3" s="51">
        <v>2</v>
      </c>
      <c r="M3" s="53"/>
      <c r="N3" s="54"/>
      <c r="O3" s="51"/>
      <c r="P3" s="51"/>
      <c r="Q3" s="59"/>
      <c r="R3" s="59"/>
      <c r="S3" s="53"/>
      <c r="U3" s="79"/>
    </row>
    <row r="4" spans="1:21" ht="14.25" customHeight="1" x14ac:dyDescent="0.2">
      <c r="A4" s="45" t="s">
        <v>68</v>
      </c>
      <c r="B4" s="41">
        <v>3</v>
      </c>
      <c r="C4" s="43"/>
      <c r="D4" s="44"/>
      <c r="E4" s="41"/>
      <c r="F4" s="41"/>
      <c r="G4" s="58"/>
      <c r="H4" s="58"/>
      <c r="I4" s="70"/>
      <c r="K4" s="45"/>
      <c r="L4" s="51">
        <v>3</v>
      </c>
      <c r="M4" s="53"/>
      <c r="N4" s="54"/>
      <c r="O4" s="51"/>
      <c r="P4" s="51"/>
      <c r="Q4" s="59"/>
      <c r="R4" s="59"/>
      <c r="S4" s="53"/>
      <c r="U4" s="79"/>
    </row>
    <row r="5" spans="1:21" ht="14.25" customHeight="1" x14ac:dyDescent="0.2">
      <c r="A5" s="45" t="s">
        <v>69</v>
      </c>
      <c r="B5" s="41">
        <v>4</v>
      </c>
      <c r="C5" s="43"/>
      <c r="D5" s="44"/>
      <c r="E5" s="41"/>
      <c r="F5" s="41"/>
      <c r="G5" s="58"/>
      <c r="H5" s="58"/>
      <c r="I5" s="70"/>
      <c r="K5" s="45"/>
      <c r="L5" s="51">
        <v>4</v>
      </c>
      <c r="M5" s="53"/>
      <c r="N5" s="54"/>
      <c r="O5" s="51"/>
      <c r="P5" s="51"/>
      <c r="Q5" s="59"/>
      <c r="R5" s="59"/>
      <c r="S5" s="53"/>
      <c r="U5" s="79"/>
    </row>
    <row r="6" spans="1:21" ht="14.25" customHeight="1" x14ac:dyDescent="0.2">
      <c r="A6" s="45" t="s">
        <v>65</v>
      </c>
      <c r="B6" s="41">
        <v>5</v>
      </c>
      <c r="C6" s="43"/>
      <c r="D6" s="44"/>
      <c r="E6" s="41"/>
      <c r="F6" s="41"/>
      <c r="G6" s="58"/>
      <c r="H6" s="58"/>
      <c r="I6" s="70"/>
      <c r="K6" s="45"/>
      <c r="L6" s="51">
        <v>5</v>
      </c>
      <c r="M6" s="53"/>
      <c r="N6" s="54"/>
      <c r="O6" s="51"/>
      <c r="P6" s="51"/>
      <c r="Q6" s="59"/>
      <c r="R6" s="59"/>
      <c r="S6" s="53"/>
      <c r="U6" s="79"/>
    </row>
    <row r="7" spans="1:21" ht="14.25" customHeight="1" x14ac:dyDescent="0.2">
      <c r="A7" s="45" t="s">
        <v>71</v>
      </c>
      <c r="B7" s="41">
        <v>6</v>
      </c>
      <c r="C7" s="43"/>
      <c r="D7" s="44"/>
      <c r="E7" s="41"/>
      <c r="F7" s="41"/>
      <c r="G7" s="58"/>
      <c r="H7" s="58"/>
      <c r="I7" s="43"/>
      <c r="K7" s="45"/>
      <c r="L7" s="51">
        <v>6</v>
      </c>
      <c r="M7" s="53"/>
      <c r="N7" s="54"/>
      <c r="O7" s="51"/>
      <c r="P7" s="51"/>
      <c r="Q7" s="59"/>
      <c r="R7" s="59"/>
      <c r="S7" s="53"/>
      <c r="U7" s="79"/>
    </row>
    <row r="8" spans="1:21" ht="14.25" customHeight="1" x14ac:dyDescent="0.2">
      <c r="A8" s="45" t="s">
        <v>70</v>
      </c>
      <c r="B8" s="41">
        <v>7</v>
      </c>
      <c r="C8" s="43"/>
      <c r="D8" s="44"/>
      <c r="E8" s="41"/>
      <c r="F8" s="41"/>
      <c r="G8" s="58"/>
      <c r="H8" s="58"/>
      <c r="I8" s="43"/>
      <c r="K8" s="45"/>
      <c r="L8" s="51">
        <v>7</v>
      </c>
      <c r="M8" s="53"/>
      <c r="N8" s="54"/>
      <c r="O8" s="51"/>
      <c r="P8" s="51"/>
      <c r="Q8" s="59"/>
      <c r="R8" s="59"/>
      <c r="S8" s="53"/>
      <c r="U8" s="79"/>
    </row>
    <row r="9" spans="1:21" ht="14.25" customHeight="1" x14ac:dyDescent="0.2">
      <c r="B9" s="41">
        <v>8</v>
      </c>
      <c r="C9" s="43"/>
      <c r="D9" s="44"/>
      <c r="E9" s="41"/>
      <c r="F9" s="41"/>
      <c r="G9" s="58"/>
      <c r="H9" s="58"/>
      <c r="I9" s="43"/>
      <c r="L9" s="51">
        <v>8</v>
      </c>
      <c r="M9" s="53"/>
      <c r="N9" s="54"/>
      <c r="O9" s="51"/>
      <c r="P9" s="51"/>
      <c r="Q9" s="59"/>
      <c r="R9" s="59"/>
      <c r="S9" s="53"/>
    </row>
    <row r="10" spans="1:21" ht="14.25" customHeight="1" x14ac:dyDescent="0.2">
      <c r="B10" s="41">
        <v>9</v>
      </c>
      <c r="C10" s="43"/>
      <c r="D10" s="44"/>
      <c r="E10" s="41"/>
      <c r="F10" s="41"/>
      <c r="G10" s="58"/>
      <c r="H10" s="58"/>
      <c r="I10" s="43"/>
      <c r="L10" s="51">
        <v>9</v>
      </c>
      <c r="M10" s="53"/>
      <c r="N10" s="54"/>
      <c r="O10" s="51"/>
      <c r="P10" s="51"/>
      <c r="Q10" s="59"/>
      <c r="R10" s="59"/>
      <c r="S10" s="53"/>
    </row>
    <row r="11" spans="1:21" ht="14.25" customHeight="1" x14ac:dyDescent="0.2">
      <c r="B11" s="41">
        <v>10</v>
      </c>
      <c r="C11" s="43"/>
      <c r="D11" s="44"/>
      <c r="E11" s="41"/>
      <c r="F11" s="41"/>
      <c r="G11" s="58"/>
      <c r="H11" s="58"/>
      <c r="I11" s="43"/>
      <c r="L11" s="51">
        <v>10</v>
      </c>
      <c r="M11" s="53"/>
      <c r="N11" s="54"/>
      <c r="O11" s="51"/>
      <c r="P11" s="51"/>
      <c r="Q11" s="59"/>
      <c r="R11" s="59"/>
      <c r="S11" s="53"/>
    </row>
    <row r="12" spans="1:21" ht="14.25" customHeight="1" x14ac:dyDescent="0.2">
      <c r="B12" s="41">
        <v>11</v>
      </c>
      <c r="C12" s="43"/>
      <c r="D12" s="44"/>
      <c r="E12" s="41"/>
      <c r="F12" s="41"/>
      <c r="G12" s="58"/>
      <c r="H12" s="58"/>
      <c r="I12" s="43"/>
      <c r="L12" s="51">
        <v>11</v>
      </c>
      <c r="M12" s="53"/>
      <c r="N12" s="54"/>
      <c r="O12" s="51"/>
      <c r="P12" s="51"/>
      <c r="Q12" s="59"/>
      <c r="R12" s="59"/>
      <c r="S12" s="53"/>
    </row>
    <row r="13" spans="1:21" ht="14.25" customHeight="1" x14ac:dyDescent="0.2">
      <c r="B13" s="41">
        <v>12</v>
      </c>
      <c r="C13" s="43"/>
      <c r="D13" s="44"/>
      <c r="E13" s="41"/>
      <c r="F13" s="41"/>
      <c r="G13" s="58"/>
      <c r="H13" s="58"/>
      <c r="I13" s="43"/>
      <c r="L13" s="51">
        <v>12</v>
      </c>
      <c r="M13" s="53"/>
      <c r="N13" s="54"/>
      <c r="O13" s="51"/>
      <c r="P13" s="51"/>
      <c r="Q13" s="59"/>
      <c r="R13" s="59"/>
      <c r="S13" s="53"/>
    </row>
    <row r="14" spans="1:21" ht="14.25" customHeight="1" x14ac:dyDescent="0.2">
      <c r="B14" s="41">
        <v>13</v>
      </c>
      <c r="C14" s="43"/>
      <c r="D14" s="44"/>
      <c r="E14" s="41"/>
      <c r="F14" s="41"/>
      <c r="G14" s="58"/>
      <c r="H14" s="58"/>
      <c r="I14" s="43"/>
      <c r="L14" s="51">
        <v>13</v>
      </c>
      <c r="M14" s="53"/>
      <c r="N14" s="54"/>
      <c r="O14" s="51"/>
      <c r="P14" s="51"/>
      <c r="Q14" s="59"/>
      <c r="R14" s="59"/>
      <c r="S14" s="53"/>
    </row>
    <row r="15" spans="1:21" ht="14.25" customHeight="1" x14ac:dyDescent="0.2">
      <c r="B15" s="41">
        <v>14</v>
      </c>
      <c r="C15" s="43"/>
      <c r="D15" s="44"/>
      <c r="E15" s="41"/>
      <c r="F15" s="41"/>
      <c r="G15" s="58"/>
      <c r="H15" s="58"/>
      <c r="I15" s="43"/>
      <c r="L15" s="51">
        <v>14</v>
      </c>
      <c r="M15" s="53"/>
      <c r="N15" s="54"/>
      <c r="O15" s="51"/>
      <c r="P15" s="51"/>
      <c r="Q15" s="59"/>
      <c r="R15" s="59"/>
      <c r="S15" s="53"/>
    </row>
    <row r="16" spans="1:21" ht="14.25" customHeight="1" x14ac:dyDescent="0.2">
      <c r="B16" s="41">
        <v>15</v>
      </c>
      <c r="C16" s="43"/>
      <c r="D16" s="44"/>
      <c r="E16" s="41"/>
      <c r="F16" s="41"/>
      <c r="G16" s="58"/>
      <c r="H16" s="58"/>
      <c r="I16" s="43"/>
      <c r="L16" s="51">
        <v>15</v>
      </c>
      <c r="M16" s="53"/>
      <c r="N16" s="54"/>
      <c r="O16" s="51"/>
      <c r="P16" s="51"/>
      <c r="Q16" s="59"/>
      <c r="R16" s="59"/>
      <c r="S16" s="53"/>
    </row>
    <row r="17" spans="2:19" ht="14.25" customHeight="1" x14ac:dyDescent="0.2">
      <c r="B17" s="41">
        <v>16</v>
      </c>
      <c r="C17" s="43"/>
      <c r="D17" s="44"/>
      <c r="E17" s="41"/>
      <c r="F17" s="41"/>
      <c r="G17" s="58"/>
      <c r="H17" s="58"/>
      <c r="I17" s="43"/>
      <c r="L17" s="51">
        <v>16</v>
      </c>
      <c r="M17" s="53"/>
      <c r="N17" s="54"/>
      <c r="O17" s="51"/>
      <c r="P17" s="51"/>
      <c r="Q17" s="59"/>
      <c r="R17" s="59"/>
      <c r="S17" s="53"/>
    </row>
    <row r="18" spans="2:19" ht="14.25" customHeight="1" x14ac:dyDescent="0.2">
      <c r="B18" s="41">
        <v>17</v>
      </c>
      <c r="C18" s="43"/>
      <c r="D18" s="44"/>
      <c r="E18" s="41"/>
      <c r="F18" s="41"/>
      <c r="G18" s="58"/>
      <c r="H18" s="58"/>
      <c r="I18" s="43"/>
      <c r="L18" s="51">
        <v>17</v>
      </c>
      <c r="M18" s="53"/>
      <c r="N18" s="54"/>
      <c r="O18" s="51"/>
      <c r="P18" s="51"/>
      <c r="Q18" s="59"/>
      <c r="R18" s="59"/>
      <c r="S18" s="53"/>
    </row>
    <row r="19" spans="2:19" ht="14.25" customHeight="1" x14ac:dyDescent="0.2">
      <c r="B19" s="41">
        <v>18</v>
      </c>
      <c r="C19" s="43"/>
      <c r="D19" s="44"/>
      <c r="E19" s="41"/>
      <c r="F19" s="41"/>
      <c r="G19" s="58"/>
      <c r="H19" s="58"/>
      <c r="I19" s="43"/>
      <c r="L19" s="51">
        <v>18</v>
      </c>
      <c r="M19" s="53"/>
      <c r="N19" s="54"/>
      <c r="O19" s="51"/>
      <c r="P19" s="51"/>
      <c r="Q19" s="59"/>
      <c r="R19" s="59"/>
      <c r="S19" s="53"/>
    </row>
    <row r="20" spans="2:19" ht="14.25" customHeight="1" x14ac:dyDescent="0.2">
      <c r="B20" s="41">
        <v>19</v>
      </c>
      <c r="C20" s="43"/>
      <c r="D20" s="44"/>
      <c r="E20" s="41"/>
      <c r="F20" s="41"/>
      <c r="G20" s="58"/>
      <c r="H20" s="58"/>
      <c r="I20" s="43"/>
      <c r="L20" s="51">
        <v>19</v>
      </c>
      <c r="M20" s="53"/>
      <c r="N20" s="54"/>
      <c r="O20" s="51"/>
      <c r="P20" s="51"/>
      <c r="Q20" s="59"/>
      <c r="R20" s="59"/>
      <c r="S20" s="53"/>
    </row>
    <row r="21" spans="2:19" ht="14.25" customHeight="1" x14ac:dyDescent="0.2">
      <c r="B21" s="41">
        <v>20</v>
      </c>
      <c r="C21" s="43"/>
      <c r="D21" s="44"/>
      <c r="E21" s="41"/>
      <c r="F21" s="41"/>
      <c r="G21" s="58"/>
      <c r="H21" s="58"/>
      <c r="I21" s="43"/>
      <c r="L21" s="51">
        <v>20</v>
      </c>
      <c r="M21" s="53"/>
      <c r="N21" s="54"/>
      <c r="O21" s="51"/>
      <c r="P21" s="51"/>
      <c r="Q21" s="59"/>
      <c r="R21" s="59"/>
      <c r="S21" s="53"/>
    </row>
    <row r="22" spans="2:19" ht="14.25" customHeight="1" x14ac:dyDescent="0.2">
      <c r="B22" s="41">
        <v>21</v>
      </c>
      <c r="C22" s="43"/>
      <c r="D22" s="44"/>
      <c r="E22" s="41"/>
      <c r="F22" s="41"/>
      <c r="G22" s="58"/>
      <c r="H22" s="58"/>
      <c r="I22" s="43"/>
      <c r="L22" s="51">
        <v>21</v>
      </c>
      <c r="M22" s="53"/>
      <c r="N22" s="54"/>
      <c r="O22" s="51"/>
      <c r="P22" s="51"/>
      <c r="Q22" s="59"/>
      <c r="R22" s="59"/>
      <c r="S22" s="53"/>
    </row>
    <row r="23" spans="2:19" ht="14.25" customHeight="1" x14ac:dyDescent="0.2">
      <c r="B23" s="41">
        <v>22</v>
      </c>
      <c r="C23" s="43"/>
      <c r="D23" s="44"/>
      <c r="E23" s="41"/>
      <c r="F23" s="41"/>
      <c r="G23" s="58"/>
      <c r="H23" s="58"/>
      <c r="I23" s="43"/>
      <c r="L23" s="51">
        <v>22</v>
      </c>
      <c r="M23" s="53"/>
      <c r="N23" s="54"/>
      <c r="O23" s="51"/>
      <c r="P23" s="51"/>
      <c r="Q23" s="59"/>
      <c r="R23" s="59"/>
      <c r="S23" s="53"/>
    </row>
    <row r="24" spans="2:19" ht="14.25" customHeight="1" x14ac:dyDescent="0.2">
      <c r="B24" s="41">
        <v>23</v>
      </c>
      <c r="C24" s="43"/>
      <c r="D24" s="44"/>
      <c r="E24" s="41"/>
      <c r="F24" s="41"/>
      <c r="G24" s="58"/>
      <c r="H24" s="58"/>
      <c r="I24" s="43"/>
      <c r="L24" s="51">
        <v>23</v>
      </c>
      <c r="M24" s="53"/>
      <c r="N24" s="54"/>
      <c r="O24" s="51"/>
      <c r="P24" s="51"/>
      <c r="Q24" s="59"/>
      <c r="R24" s="59"/>
      <c r="S24" s="53"/>
    </row>
    <row r="25" spans="2:19" ht="14.25" customHeight="1" x14ac:dyDescent="0.2">
      <c r="B25" s="41">
        <v>24</v>
      </c>
      <c r="C25" s="43"/>
      <c r="D25" s="44"/>
      <c r="E25" s="41"/>
      <c r="F25" s="41"/>
      <c r="G25" s="58"/>
      <c r="H25" s="58"/>
      <c r="I25" s="43"/>
      <c r="L25" s="51">
        <v>24</v>
      </c>
      <c r="M25" s="53"/>
      <c r="N25" s="54"/>
      <c r="O25" s="51"/>
      <c r="P25" s="51"/>
      <c r="Q25" s="59"/>
      <c r="R25" s="59"/>
      <c r="S25" s="53"/>
    </row>
    <row r="26" spans="2:19" ht="14.25" customHeight="1" x14ac:dyDescent="0.2">
      <c r="B26" s="41">
        <v>25</v>
      </c>
      <c r="C26" s="43"/>
      <c r="D26" s="44"/>
      <c r="E26" s="41"/>
      <c r="F26" s="41"/>
      <c r="G26" s="58"/>
      <c r="H26" s="58"/>
      <c r="I26" s="43"/>
      <c r="L26" s="51">
        <v>25</v>
      </c>
      <c r="M26" s="53"/>
      <c r="N26" s="54"/>
      <c r="O26" s="51"/>
      <c r="P26" s="51"/>
      <c r="Q26" s="59"/>
      <c r="R26" s="59"/>
      <c r="S26" s="53"/>
    </row>
    <row r="27" spans="2:19" ht="14.25" customHeight="1" x14ac:dyDescent="0.2">
      <c r="B27" s="41">
        <v>26</v>
      </c>
      <c r="C27" s="43"/>
      <c r="D27" s="44"/>
      <c r="E27" s="41"/>
      <c r="F27" s="41"/>
      <c r="G27" s="58"/>
      <c r="H27" s="58"/>
      <c r="I27" s="43"/>
      <c r="L27" s="51">
        <v>26</v>
      </c>
      <c r="M27" s="53"/>
      <c r="N27" s="54"/>
      <c r="O27" s="51"/>
      <c r="P27" s="51"/>
      <c r="Q27" s="59"/>
      <c r="R27" s="59"/>
      <c r="S27" s="53"/>
    </row>
    <row r="28" spans="2:19" ht="14.25" customHeight="1" x14ac:dyDescent="0.2">
      <c r="B28" s="41">
        <v>27</v>
      </c>
      <c r="C28" s="43"/>
      <c r="D28" s="44"/>
      <c r="E28" s="41"/>
      <c r="F28" s="41"/>
      <c r="G28" s="58"/>
      <c r="H28" s="58"/>
      <c r="I28" s="43"/>
      <c r="L28" s="51">
        <v>27</v>
      </c>
      <c r="M28" s="53"/>
      <c r="N28" s="54"/>
      <c r="O28" s="51"/>
      <c r="P28" s="51"/>
      <c r="Q28" s="59"/>
      <c r="R28" s="59"/>
      <c r="S28" s="53"/>
    </row>
    <row r="29" spans="2:19" ht="14.25" customHeight="1" x14ac:dyDescent="0.2">
      <c r="B29" s="41">
        <v>28</v>
      </c>
      <c r="C29" s="43"/>
      <c r="D29" s="44"/>
      <c r="E29" s="41"/>
      <c r="F29" s="41"/>
      <c r="G29" s="58"/>
      <c r="H29" s="58"/>
      <c r="I29" s="43"/>
      <c r="L29" s="51">
        <v>28</v>
      </c>
      <c r="M29" s="53"/>
      <c r="N29" s="54"/>
      <c r="O29" s="51"/>
      <c r="P29" s="51"/>
      <c r="Q29" s="59"/>
      <c r="R29" s="59"/>
      <c r="S29" s="53"/>
    </row>
    <row r="30" spans="2:19" ht="14.25" customHeight="1" x14ac:dyDescent="0.2">
      <c r="B30" s="41">
        <v>29</v>
      </c>
      <c r="C30" s="43"/>
      <c r="D30" s="44"/>
      <c r="E30" s="41"/>
      <c r="F30" s="41"/>
      <c r="G30" s="58"/>
      <c r="H30" s="58"/>
      <c r="I30" s="43"/>
      <c r="L30" s="51">
        <v>29</v>
      </c>
      <c r="M30" s="53"/>
      <c r="N30" s="54"/>
      <c r="O30" s="51"/>
      <c r="P30" s="51"/>
      <c r="Q30" s="59"/>
      <c r="R30" s="59"/>
      <c r="S30" s="53"/>
    </row>
    <row r="31" spans="2:19" ht="14.25" customHeight="1" x14ac:dyDescent="0.2">
      <c r="B31" s="41">
        <v>30</v>
      </c>
      <c r="C31" s="43"/>
      <c r="D31" s="44"/>
      <c r="E31" s="41"/>
      <c r="F31" s="41"/>
      <c r="G31" s="58"/>
      <c r="H31" s="58"/>
      <c r="I31" s="43"/>
      <c r="L31" s="51">
        <v>30</v>
      </c>
      <c r="M31" s="53"/>
      <c r="N31" s="54"/>
      <c r="O31" s="51"/>
      <c r="P31" s="51"/>
      <c r="Q31" s="53"/>
      <c r="R31" s="53"/>
      <c r="S31" s="53"/>
    </row>
    <row r="32" spans="2:19" x14ac:dyDescent="0.2">
      <c r="B32" s="41">
        <v>31</v>
      </c>
      <c r="C32" s="43"/>
      <c r="D32" s="44"/>
      <c r="E32" s="41"/>
      <c r="F32" s="41"/>
      <c r="G32" s="58"/>
      <c r="H32" s="58"/>
      <c r="I32" s="43"/>
    </row>
    <row r="33" spans="2:9" x14ac:dyDescent="0.2">
      <c r="B33" s="41">
        <v>32</v>
      </c>
      <c r="C33" s="43"/>
      <c r="D33" s="44"/>
      <c r="E33" s="41"/>
      <c r="F33" s="41"/>
      <c r="G33" s="58"/>
      <c r="H33" s="58"/>
      <c r="I33" s="43"/>
    </row>
    <row r="34" spans="2:9" x14ac:dyDescent="0.2">
      <c r="B34" s="41">
        <v>33</v>
      </c>
      <c r="C34" s="43"/>
      <c r="D34" s="44"/>
      <c r="E34" s="41"/>
      <c r="F34" s="41"/>
      <c r="G34" s="58"/>
      <c r="H34" s="58"/>
      <c r="I34" s="43"/>
    </row>
    <row r="35" spans="2:9" x14ac:dyDescent="0.2">
      <c r="B35" s="41">
        <v>34</v>
      </c>
      <c r="C35" s="43"/>
      <c r="D35" s="44"/>
      <c r="E35" s="41"/>
      <c r="F35" s="41"/>
      <c r="G35" s="58"/>
      <c r="H35" s="58"/>
      <c r="I35" s="43"/>
    </row>
    <row r="36" spans="2:9" x14ac:dyDescent="0.2">
      <c r="B36" s="41">
        <v>35</v>
      </c>
      <c r="C36" s="43"/>
      <c r="D36" s="44"/>
      <c r="E36" s="41"/>
      <c r="F36" s="41"/>
      <c r="G36" s="58"/>
      <c r="H36" s="58"/>
      <c r="I36" s="43"/>
    </row>
    <row r="37" spans="2:9" x14ac:dyDescent="0.2">
      <c r="B37" s="41">
        <v>36</v>
      </c>
      <c r="C37" s="43"/>
      <c r="D37" s="44"/>
      <c r="E37" s="41"/>
      <c r="F37" s="41"/>
      <c r="G37" s="58"/>
      <c r="H37" s="58"/>
      <c r="I37" s="43"/>
    </row>
    <row r="38" spans="2:9" x14ac:dyDescent="0.2">
      <c r="B38" s="41">
        <v>37</v>
      </c>
      <c r="C38" s="43"/>
      <c r="D38" s="44"/>
      <c r="E38" s="41"/>
      <c r="F38" s="41"/>
      <c r="G38" s="58"/>
      <c r="H38" s="58"/>
      <c r="I38" s="43"/>
    </row>
    <row r="39" spans="2:9" x14ac:dyDescent="0.2">
      <c r="B39" s="41">
        <v>38</v>
      </c>
      <c r="C39" s="43"/>
      <c r="D39" s="44"/>
      <c r="E39" s="41"/>
      <c r="F39" s="41"/>
      <c r="G39" s="58"/>
      <c r="H39" s="58"/>
      <c r="I39" s="43"/>
    </row>
    <row r="40" spans="2:9" x14ac:dyDescent="0.2">
      <c r="B40" s="41">
        <v>39</v>
      </c>
      <c r="C40" s="43"/>
      <c r="D40" s="44"/>
      <c r="E40" s="41"/>
      <c r="F40" s="41"/>
      <c r="G40" s="58"/>
      <c r="H40" s="58"/>
      <c r="I40" s="43"/>
    </row>
    <row r="41" spans="2:9" x14ac:dyDescent="0.2">
      <c r="B41" s="41">
        <v>40</v>
      </c>
      <c r="C41" s="43"/>
      <c r="D41" s="44"/>
      <c r="E41" s="41"/>
      <c r="F41" s="41"/>
      <c r="G41" s="58"/>
      <c r="H41" s="58"/>
      <c r="I41" s="43"/>
    </row>
    <row r="42" spans="2:9" x14ac:dyDescent="0.2">
      <c r="B42" s="41">
        <v>41</v>
      </c>
      <c r="C42" s="43"/>
      <c r="D42" s="44"/>
      <c r="E42" s="41"/>
      <c r="F42" s="41"/>
      <c r="G42" s="58"/>
      <c r="H42" s="58"/>
      <c r="I42" s="43"/>
    </row>
    <row r="43" spans="2:9" x14ac:dyDescent="0.2">
      <c r="B43" s="41">
        <v>42</v>
      </c>
      <c r="C43" s="43"/>
      <c r="D43" s="44"/>
      <c r="E43" s="41"/>
      <c r="F43" s="41"/>
      <c r="G43" s="58"/>
      <c r="H43" s="58"/>
      <c r="I43" s="43"/>
    </row>
    <row r="44" spans="2:9" x14ac:dyDescent="0.2">
      <c r="B44" s="41">
        <v>43</v>
      </c>
      <c r="C44" s="43"/>
      <c r="D44" s="44"/>
      <c r="E44" s="41"/>
      <c r="F44" s="41"/>
      <c r="G44" s="58"/>
      <c r="H44" s="58"/>
      <c r="I44" s="43"/>
    </row>
    <row r="45" spans="2:9" x14ac:dyDescent="0.2">
      <c r="B45" s="41">
        <v>44</v>
      </c>
      <c r="C45" s="43"/>
      <c r="D45" s="44"/>
      <c r="E45" s="41"/>
      <c r="F45" s="41"/>
      <c r="G45" s="58"/>
      <c r="H45" s="58"/>
      <c r="I45" s="43"/>
    </row>
    <row r="46" spans="2:9" x14ac:dyDescent="0.2">
      <c r="B46" s="41">
        <v>45</v>
      </c>
      <c r="C46" s="43"/>
      <c r="D46" s="44"/>
      <c r="E46" s="41"/>
      <c r="F46" s="41"/>
      <c r="G46" s="58"/>
      <c r="H46" s="58"/>
      <c r="I46" s="43"/>
    </row>
    <row r="47" spans="2:9" x14ac:dyDescent="0.2">
      <c r="B47" s="41">
        <v>46</v>
      </c>
      <c r="C47" s="43"/>
      <c r="D47" s="44"/>
      <c r="E47" s="41"/>
      <c r="F47" s="41"/>
      <c r="G47" s="58"/>
      <c r="H47" s="58"/>
      <c r="I47" s="43"/>
    </row>
    <row r="48" spans="2:9" x14ac:dyDescent="0.2">
      <c r="B48" s="41">
        <v>47</v>
      </c>
      <c r="C48" s="43"/>
      <c r="D48" s="44"/>
      <c r="E48" s="41"/>
      <c r="F48" s="41"/>
      <c r="G48" s="58"/>
      <c r="H48" s="58"/>
      <c r="I48" s="43"/>
    </row>
    <row r="49" spans="2:9" x14ac:dyDescent="0.2">
      <c r="B49" s="41">
        <v>48</v>
      </c>
      <c r="C49" s="43"/>
      <c r="D49" s="44"/>
      <c r="E49" s="41"/>
      <c r="F49" s="41"/>
      <c r="G49" s="58"/>
      <c r="H49" s="58"/>
      <c r="I49" s="43"/>
    </row>
    <row r="50" spans="2:9" x14ac:dyDescent="0.2">
      <c r="B50" s="41">
        <v>49</v>
      </c>
      <c r="C50" s="43"/>
      <c r="D50" s="44"/>
      <c r="E50" s="41"/>
      <c r="F50" s="41"/>
      <c r="G50" s="58"/>
      <c r="H50" s="58"/>
      <c r="I50" s="43"/>
    </row>
    <row r="51" spans="2:9" x14ac:dyDescent="0.2">
      <c r="B51" s="41">
        <v>50</v>
      </c>
      <c r="C51" s="43"/>
      <c r="D51" s="44"/>
      <c r="E51" s="41"/>
      <c r="F51" s="41"/>
      <c r="G51" s="58"/>
      <c r="H51" s="58"/>
      <c r="I51" s="43"/>
    </row>
  </sheetData>
  <mergeCells count="1">
    <mergeCell ref="U2:U8"/>
  </mergeCells>
  <phoneticPr fontId="2"/>
  <conditionalFormatting sqref="C2:I51">
    <cfRule type="cellIs" dxfId="9" priority="3" stopIfTrue="1" operator="equal">
      <formula>0</formula>
    </cfRule>
  </conditionalFormatting>
  <conditionalFormatting sqref="M2:S31">
    <cfRule type="cellIs" dxfId="8" priority="1" stopIfTrue="1" operator="equal">
      <formula>0</formula>
    </cfRule>
  </conditionalFormatting>
  <dataValidations count="4">
    <dataValidation imeMode="on" allowBlank="1" showInputMessage="1" showErrorMessage="1" sqref="C2:C51 M2:M31" xr:uid="{96274F31-65DA-4E78-BF8E-EB28135EF7EA}"/>
    <dataValidation type="list" imeMode="on" allowBlank="1" showInputMessage="1" showErrorMessage="1" sqref="E2:E51 O2:O31" xr:uid="{F20FAB6B-5C12-4E9C-8860-F4DCB7CCAF24}">
      <formula1>$A$2:$A$5</formula1>
    </dataValidation>
    <dataValidation type="list" imeMode="on" allowBlank="1" showInputMessage="1" showErrorMessage="1" sqref="F2:F51 P2:P6" xr:uid="{9EBA79C9-1FB3-469B-B337-93669B6B933B}">
      <formula1>$A$6:$A$8</formula1>
    </dataValidation>
    <dataValidation type="list" allowBlank="1" showInputMessage="1" showErrorMessage="1" sqref="P7:P31" xr:uid="{1582A508-F443-4A7C-86EA-B5AC5BA64E06}">
      <formula1>$A$6:$A$8</formula1>
    </dataValidation>
  </dataValidations>
  <hyperlinks>
    <hyperlink ref="U2:U8" location="基本情報!A1" display="戻る" xr:uid="{59FF06AE-505F-4CDD-9BAA-EC40BAB46116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  <ignoredErrors>
    <ignoredError sqref="A2:A5 A8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EE1C9-661D-48AB-AFE0-FCB35389BAEF}">
  <sheetPr>
    <tabColor indexed="14"/>
  </sheetPr>
  <dimension ref="A1:L35"/>
  <sheetViews>
    <sheetView showGridLines="0" tabSelected="1" zoomScale="90" zoomScaleNormal="100" workbookViewId="0">
      <selection activeCell="M27" sqref="M27"/>
    </sheetView>
  </sheetViews>
  <sheetFormatPr defaultRowHeight="13.2" x14ac:dyDescent="0.2"/>
  <cols>
    <col min="1" max="2" width="3.88671875" customWidth="1"/>
    <col min="3" max="3" width="6.88671875" customWidth="1"/>
    <col min="4" max="4" width="7.33203125" customWidth="1"/>
    <col min="5" max="5" width="10.33203125" customWidth="1"/>
    <col min="6" max="6" width="17.109375" customWidth="1"/>
    <col min="7" max="7" width="11" customWidth="1"/>
    <col min="8" max="8" width="3.44140625" customWidth="1"/>
    <col min="9" max="9" width="12.21875" customWidth="1"/>
  </cols>
  <sheetData>
    <row r="1" spans="1:12" ht="21.75" customHeight="1" x14ac:dyDescent="0.2">
      <c r="A1" s="11" t="s">
        <v>57</v>
      </c>
      <c r="B1" s="13"/>
      <c r="C1" t="s">
        <v>16</v>
      </c>
      <c r="E1" t="s">
        <v>17</v>
      </c>
      <c r="F1" s="14" t="str">
        <f>Sheet1!$E$9</f>
        <v>１２月８日</v>
      </c>
      <c r="G1" t="s">
        <v>18</v>
      </c>
    </row>
    <row r="2" spans="1:12" ht="21.75" customHeight="1" x14ac:dyDescent="0.2">
      <c r="C2" t="s">
        <v>25</v>
      </c>
      <c r="L2" s="32" t="s">
        <v>62</v>
      </c>
    </row>
    <row r="3" spans="1:12" ht="20.25" customHeight="1" x14ac:dyDescent="0.2"/>
    <row r="4" spans="1:12" ht="20.25" customHeight="1" x14ac:dyDescent="0.2">
      <c r="C4" s="10" t="s">
        <v>19</v>
      </c>
      <c r="D4" s="10">
        <f>Sheet1!$C$9</f>
        <v>75</v>
      </c>
      <c r="E4" t="s">
        <v>27</v>
      </c>
      <c r="H4" s="82"/>
    </row>
    <row r="5" spans="1:12" ht="20.25" customHeight="1" x14ac:dyDescent="0.2">
      <c r="C5" s="10" t="s">
        <v>19</v>
      </c>
      <c r="D5" s="10">
        <f>D4-27</f>
        <v>48</v>
      </c>
      <c r="E5" t="s">
        <v>28</v>
      </c>
      <c r="H5" s="82"/>
      <c r="I5" t="s">
        <v>20</v>
      </c>
    </row>
    <row r="6" spans="1:12" ht="20.25" customHeight="1" x14ac:dyDescent="0.2"/>
    <row r="7" spans="1:12" ht="20.25" customHeight="1" x14ac:dyDescent="0.2">
      <c r="D7" s="85"/>
      <c r="E7" s="85"/>
      <c r="F7" s="85"/>
      <c r="G7" s="85"/>
    </row>
    <row r="8" spans="1:12" ht="20.25" customHeight="1" x14ac:dyDescent="0.2">
      <c r="D8" s="85"/>
      <c r="E8" s="85"/>
      <c r="F8" s="85"/>
      <c r="G8" s="85"/>
    </row>
    <row r="9" spans="1:12" ht="20.25" customHeight="1" x14ac:dyDescent="0.2">
      <c r="C9" s="10" t="s">
        <v>19</v>
      </c>
      <c r="D9" s="10">
        <f>Sheet1!$C$9</f>
        <v>75</v>
      </c>
      <c r="E9" t="s">
        <v>27</v>
      </c>
      <c r="H9" s="82"/>
    </row>
    <row r="10" spans="1:12" ht="20.25" customHeight="1" x14ac:dyDescent="0.2">
      <c r="C10" s="10" t="s">
        <v>19</v>
      </c>
      <c r="D10" s="10">
        <f>D9-27</f>
        <v>48</v>
      </c>
      <c r="E10" t="s">
        <v>28</v>
      </c>
      <c r="H10" s="82"/>
      <c r="I10" t="s">
        <v>26</v>
      </c>
    </row>
    <row r="11" spans="1:12" ht="20.25" customHeight="1" x14ac:dyDescent="0.2"/>
    <row r="12" spans="1:12" ht="20.25" customHeight="1" x14ac:dyDescent="0.2">
      <c r="D12" s="85"/>
      <c r="E12" s="85"/>
      <c r="F12" s="85"/>
      <c r="G12" s="85"/>
    </row>
    <row r="13" spans="1:12" ht="20.25" customHeight="1" x14ac:dyDescent="0.2">
      <c r="D13" s="85"/>
      <c r="E13" s="85"/>
      <c r="F13" s="85"/>
      <c r="G13" s="85"/>
    </row>
    <row r="14" spans="1:12" ht="20.25" customHeight="1" x14ac:dyDescent="0.2">
      <c r="C14" s="84" t="s">
        <v>90</v>
      </c>
      <c r="D14" s="84"/>
      <c r="E14" s="84"/>
    </row>
    <row r="15" spans="1:12" ht="20.25" customHeight="1" x14ac:dyDescent="0.2">
      <c r="F15" s="16">
        <f>基本情報!$C$4</f>
        <v>0</v>
      </c>
      <c r="G15" t="s">
        <v>21</v>
      </c>
      <c r="H15" s="81">
        <f>基本情報!$C$5</f>
        <v>0</v>
      </c>
      <c r="I15" s="81"/>
      <c r="J15" s="81"/>
      <c r="K15" t="s">
        <v>22</v>
      </c>
    </row>
    <row r="16" spans="1:12" ht="20.25" customHeight="1" x14ac:dyDescent="0.2"/>
    <row r="17" spans="1:11" ht="20.25" customHeight="1" x14ac:dyDescent="0.2">
      <c r="H17" s="81">
        <f>基本情報!$F$4</f>
        <v>0</v>
      </c>
      <c r="I17" s="81"/>
      <c r="J17" s="81"/>
      <c r="K17" t="s">
        <v>23</v>
      </c>
    </row>
    <row r="18" spans="1:11" ht="20.25" customHeight="1" x14ac:dyDescent="0.2"/>
    <row r="19" spans="1:11" ht="20.25" customHeight="1" x14ac:dyDescent="0.2">
      <c r="A19" s="11" t="s">
        <v>58</v>
      </c>
      <c r="B19" s="13"/>
      <c r="C19" t="s">
        <v>16</v>
      </c>
      <c r="E19" t="s">
        <v>17</v>
      </c>
      <c r="F19" s="14" t="str">
        <f>Sheet1!$E$9</f>
        <v>１２月８日</v>
      </c>
      <c r="G19" t="s">
        <v>18</v>
      </c>
    </row>
    <row r="20" spans="1:11" ht="20.25" customHeight="1" x14ac:dyDescent="0.2">
      <c r="C20" t="s">
        <v>24</v>
      </c>
    </row>
    <row r="21" spans="1:11" ht="20.25" customHeight="1" x14ac:dyDescent="0.2"/>
    <row r="22" spans="1:11" ht="20.25" customHeight="1" x14ac:dyDescent="0.2">
      <c r="C22" s="10" t="s">
        <v>19</v>
      </c>
      <c r="D22" s="10">
        <f>Sheet1!$C$10</f>
        <v>45</v>
      </c>
      <c r="E22" t="s">
        <v>29</v>
      </c>
      <c r="H22" s="82"/>
    </row>
    <row r="23" spans="1:11" ht="20.25" customHeight="1" x14ac:dyDescent="0.2">
      <c r="C23" s="10" t="s">
        <v>19</v>
      </c>
      <c r="D23" s="10">
        <f>D22+3</f>
        <v>48</v>
      </c>
      <c r="E23" t="s">
        <v>28</v>
      </c>
      <c r="H23" s="82"/>
      <c r="I23" t="s">
        <v>20</v>
      </c>
    </row>
    <row r="24" spans="1:11" ht="20.25" customHeight="1" x14ac:dyDescent="0.2"/>
    <row r="25" spans="1:11" ht="20.25" customHeight="1" x14ac:dyDescent="0.2">
      <c r="D25" s="85"/>
      <c r="E25" s="85"/>
      <c r="F25" s="85"/>
      <c r="G25" s="85"/>
    </row>
    <row r="26" spans="1:11" ht="20.25" customHeight="1" x14ac:dyDescent="0.2">
      <c r="D26" s="85"/>
      <c r="E26" s="85"/>
      <c r="F26" s="85"/>
      <c r="G26" s="85"/>
    </row>
    <row r="27" spans="1:11" ht="20.25" customHeight="1" x14ac:dyDescent="0.2">
      <c r="C27" s="10" t="s">
        <v>19</v>
      </c>
      <c r="D27" s="10">
        <f>Sheet1!$C$10</f>
        <v>45</v>
      </c>
      <c r="E27" t="s">
        <v>29</v>
      </c>
      <c r="H27" s="82"/>
    </row>
    <row r="28" spans="1:11" ht="20.25" customHeight="1" x14ac:dyDescent="0.2">
      <c r="C28" s="10" t="s">
        <v>19</v>
      </c>
      <c r="D28" s="10">
        <f>D27+3</f>
        <v>48</v>
      </c>
      <c r="E28" t="s">
        <v>28</v>
      </c>
      <c r="H28" s="82"/>
      <c r="I28" t="s">
        <v>26</v>
      </c>
    </row>
    <row r="29" spans="1:11" ht="20.25" customHeight="1" x14ac:dyDescent="0.2"/>
    <row r="30" spans="1:11" ht="20.25" customHeight="1" x14ac:dyDescent="0.2">
      <c r="D30" s="85"/>
      <c r="E30" s="85"/>
      <c r="F30" s="85"/>
      <c r="G30" s="85"/>
    </row>
    <row r="31" spans="1:11" ht="20.25" customHeight="1" x14ac:dyDescent="0.2">
      <c r="D31" s="85"/>
      <c r="E31" s="85"/>
      <c r="F31" s="85"/>
      <c r="G31" s="85"/>
    </row>
    <row r="32" spans="1:11" ht="20.25" customHeight="1" x14ac:dyDescent="0.2">
      <c r="C32" s="83" t="str">
        <f>$C$14</f>
        <v>令和　　年　月　　日</v>
      </c>
      <c r="D32" s="83"/>
      <c r="E32" s="83"/>
    </row>
    <row r="33" spans="6:11" ht="20.25" customHeight="1" x14ac:dyDescent="0.2">
      <c r="F33" s="16">
        <f>基本情報!$C$4</f>
        <v>0</v>
      </c>
      <c r="G33" t="s">
        <v>21</v>
      </c>
      <c r="H33" s="81">
        <f>基本情報!$C$5</f>
        <v>0</v>
      </c>
      <c r="I33" s="81"/>
      <c r="J33" s="81"/>
      <c r="K33" t="s">
        <v>22</v>
      </c>
    </row>
    <row r="34" spans="6:11" ht="20.25" customHeight="1" x14ac:dyDescent="0.2"/>
    <row r="35" spans="6:11" ht="20.25" customHeight="1" x14ac:dyDescent="0.2">
      <c r="H35" s="80">
        <f>基本情報!$F$4</f>
        <v>0</v>
      </c>
      <c r="I35" s="80"/>
      <c r="J35" s="80"/>
      <c r="K35" t="s">
        <v>23</v>
      </c>
    </row>
  </sheetData>
  <sheetProtection formatCells="0" selectLockedCells="1"/>
  <mergeCells count="14">
    <mergeCell ref="H4:H5"/>
    <mergeCell ref="H9:H10"/>
    <mergeCell ref="C14:E14"/>
    <mergeCell ref="H15:J15"/>
    <mergeCell ref="H33:J33"/>
    <mergeCell ref="D7:G8"/>
    <mergeCell ref="D12:G13"/>
    <mergeCell ref="D25:G26"/>
    <mergeCell ref="D30:G31"/>
    <mergeCell ref="H35:J35"/>
    <mergeCell ref="H17:J17"/>
    <mergeCell ref="H22:H23"/>
    <mergeCell ref="H27:H28"/>
    <mergeCell ref="C32:E32"/>
  </mergeCells>
  <phoneticPr fontId="2"/>
  <conditionalFormatting sqref="D7:G8">
    <cfRule type="containsText" dxfId="7" priority="4" stopIfTrue="1" operator="containsText" text="参加">
      <formula>NOT(ISERROR(SEARCH("参加",D7)))</formula>
    </cfRule>
  </conditionalFormatting>
  <conditionalFormatting sqref="D12:G13">
    <cfRule type="containsText" dxfId="6" priority="3" stopIfTrue="1" operator="containsText" text="参加">
      <formula>NOT(ISERROR(SEARCH("参加",D12)))</formula>
    </cfRule>
  </conditionalFormatting>
  <conditionalFormatting sqref="D25:G26">
    <cfRule type="containsText" dxfId="5" priority="2" stopIfTrue="1" operator="containsText" text="参加">
      <formula>NOT(ISERROR(SEARCH("参加",D25)))</formula>
    </cfRule>
  </conditionalFormatting>
  <conditionalFormatting sqref="D30:G31">
    <cfRule type="containsText" dxfId="4" priority="1" stopIfTrue="1" operator="containsText" text="参加">
      <formula>NOT(ISERROR(SEARCH("参加",D30)))</formula>
    </cfRule>
  </conditionalFormatting>
  <conditionalFormatting sqref="F15 H15:J15 H17:J17 F33 H33:J33 H35:J35">
    <cfRule type="cellIs" dxfId="3" priority="5" stopIfTrue="1" operator="equal">
      <formula>0</formula>
    </cfRule>
  </conditionalFormatting>
  <dataValidations count="2">
    <dataValidation imeMode="on" allowBlank="1" showInputMessage="1" showErrorMessage="1" sqref="F15 H17:J17 H15:J15 C14:E14 F33 H35:J35 H33:J33 C32:E32" xr:uid="{79FE2AC9-31AD-4B70-960E-DD3497A9AB17}"/>
    <dataValidation type="list" allowBlank="1" showInputMessage="1" showErrorMessage="1" sqref="D7:G8 D12:G13 D25:G26 D30:G31" xr:uid="{E22E81C8-27BE-4587-80F9-7765AF85B6BC}">
      <formula1>"参加,不参加,"</formula1>
    </dataValidation>
  </dataValidations>
  <hyperlinks>
    <hyperlink ref="L2" location="基本情報!A1" display="戻る" xr:uid="{C9C0A067-9427-4751-8A9D-32A33898DAA3}"/>
  </hyperlinks>
  <pageMargins left="0.78740157480314965" right="0.78740157480314965" top="0.98425196850393704" bottom="0.98425196850393704" header="0.51181102362204722" footer="0.51181102362204722"/>
  <pageSetup paperSize="9" scale="130" orientation="landscape" r:id="rId1"/>
  <headerFooter alignWithMargins="0"/>
  <ignoredErrors>
    <ignoredError sqref="C32 H35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E6580-EF86-4BCB-83F4-206AB264FCC3}">
  <sheetPr>
    <tabColor indexed="14"/>
  </sheetPr>
  <dimension ref="A1:O80"/>
  <sheetViews>
    <sheetView showGridLines="0" zoomScale="90" zoomScaleNormal="90" zoomScaleSheetLayoutView="100" workbookViewId="0">
      <selection activeCell="M14" sqref="M14"/>
    </sheetView>
  </sheetViews>
  <sheetFormatPr defaultRowHeight="13.2" x14ac:dyDescent="0.2"/>
  <cols>
    <col min="1" max="1" width="3.6640625" customWidth="1"/>
    <col min="2" max="2" width="21.6640625" customWidth="1"/>
    <col min="3" max="4" width="6" customWidth="1"/>
    <col min="5" max="5" width="17.88671875" customWidth="1"/>
    <col min="6" max="6" width="6.109375" customWidth="1"/>
    <col min="7" max="7" width="3.6640625" customWidth="1"/>
    <col min="8" max="8" width="21.6640625" customWidth="1"/>
    <col min="9" max="10" width="6" customWidth="1"/>
    <col min="11" max="11" width="17.88671875" customWidth="1"/>
    <col min="12" max="12" width="8.6640625" customWidth="1"/>
    <col min="15" max="15" width="9" hidden="1" customWidth="1"/>
  </cols>
  <sheetData>
    <row r="1" spans="1:15" ht="26.25" customHeight="1" x14ac:dyDescent="0.2">
      <c r="A1" s="11" t="s">
        <v>77</v>
      </c>
      <c r="B1" t="s">
        <v>80</v>
      </c>
      <c r="D1" s="92" t="str">
        <f>Sheet1!$E$9</f>
        <v>１２月８日</v>
      </c>
      <c r="E1" s="92"/>
      <c r="F1" s="92"/>
      <c r="G1" s="92"/>
      <c r="H1" s="30" t="s">
        <v>49</v>
      </c>
    </row>
    <row r="2" spans="1:15" ht="11.25" customHeight="1" thickBot="1" x14ac:dyDescent="0.25"/>
    <row r="3" spans="1:15" ht="26.25" customHeight="1" thickBot="1" x14ac:dyDescent="0.25">
      <c r="A3" s="93" t="str">
        <f>IF(基本情報!$C$4="","",基本情報!$C$4)</f>
        <v/>
      </c>
      <c r="B3" s="94"/>
      <c r="C3" s="94"/>
      <c r="D3" s="95"/>
      <c r="M3" s="32" t="s">
        <v>62</v>
      </c>
      <c r="O3">
        <v>1</v>
      </c>
    </row>
    <row r="4" spans="1:15" ht="11.25" customHeight="1" thickBot="1" x14ac:dyDescent="0.25">
      <c r="O4">
        <v>2</v>
      </c>
    </row>
    <row r="5" spans="1:15" ht="36" customHeight="1" thickBot="1" x14ac:dyDescent="0.25">
      <c r="A5" s="64"/>
      <c r="B5" s="66" t="s">
        <v>53</v>
      </c>
      <c r="C5" s="65"/>
      <c r="D5" s="86">
        <f>COUNTA(A7:A15)</f>
        <v>0</v>
      </c>
      <c r="E5" s="87"/>
      <c r="G5" s="64"/>
      <c r="H5" s="66" t="s">
        <v>52</v>
      </c>
      <c r="I5" s="65"/>
      <c r="J5" s="86">
        <f>COUNTA(G7:G15)</f>
        <v>0</v>
      </c>
      <c r="K5" s="87"/>
      <c r="O5">
        <v>3</v>
      </c>
    </row>
    <row r="6" spans="1:15" ht="24" customHeight="1" x14ac:dyDescent="0.2">
      <c r="A6" s="90" t="s">
        <v>36</v>
      </c>
      <c r="B6" s="91"/>
      <c r="C6" s="12" t="s">
        <v>37</v>
      </c>
      <c r="D6" s="12" t="s">
        <v>38</v>
      </c>
      <c r="E6" s="12" t="s">
        <v>74</v>
      </c>
      <c r="G6" s="88" t="s">
        <v>36</v>
      </c>
      <c r="H6" s="89"/>
      <c r="I6" s="19" t="s">
        <v>37</v>
      </c>
      <c r="J6" s="19" t="s">
        <v>38</v>
      </c>
      <c r="K6" s="19" t="s">
        <v>74</v>
      </c>
      <c r="O6">
        <v>4</v>
      </c>
    </row>
    <row r="7" spans="1:15" ht="24" customHeight="1" x14ac:dyDescent="0.2">
      <c r="A7" s="63"/>
      <c r="B7" s="62" t="str">
        <f>IF(A7="","",VLOOKUP(A7,選手情報!$B$2:$I$51,2))</f>
        <v/>
      </c>
      <c r="C7" s="61" t="str">
        <f>IF(A7="","",VLOOKUP(A7,選手情報!$B$2:$I$51,4))</f>
        <v/>
      </c>
      <c r="D7" s="61" t="str">
        <f>IF(A7="","",VLOOKUP(A7,選手情報!$B$2:$I$51,5))</f>
        <v/>
      </c>
      <c r="E7" s="61" t="str">
        <f>IF(A7="","",VLOOKUP(A7,選手情報!$B$2:$I$51,8))</f>
        <v/>
      </c>
      <c r="G7" s="63"/>
      <c r="H7" s="62" t="str">
        <f>IF(G7="","",VLOOKUP(G7,選手情報!$B$2:$I$51,2))</f>
        <v/>
      </c>
      <c r="I7" s="61" t="str">
        <f>IF(G7="","",VLOOKUP(G7,選手情報!$B$2:$I$51,4))</f>
        <v/>
      </c>
      <c r="J7" s="61" t="str">
        <f>IF(G7="","",VLOOKUP(G7,選手情報!$B$2:$I$51,5))</f>
        <v/>
      </c>
      <c r="K7" s="61" t="str">
        <f>IF(G7="","",VLOOKUP(G7,選手情報!$B$2:$I$51,8))</f>
        <v/>
      </c>
      <c r="O7">
        <v>5</v>
      </c>
    </row>
    <row r="8" spans="1:15" ht="24" customHeight="1" x14ac:dyDescent="0.2">
      <c r="A8" s="63"/>
      <c r="B8" s="62" t="str">
        <f>IF(A8="","",VLOOKUP(A8,選手情報!$B$2:$I$51,2))</f>
        <v/>
      </c>
      <c r="C8" s="61" t="str">
        <f>IF(A8="","",VLOOKUP(A8,選手情報!$B$2:$I$51,4))</f>
        <v/>
      </c>
      <c r="D8" s="61" t="str">
        <f>IF(A8="","",VLOOKUP(A8,選手情報!$B$2:$I$51,5))</f>
        <v/>
      </c>
      <c r="E8" s="61" t="str">
        <f>IF(A8="","",VLOOKUP(A8,選手情報!$B$2:$I$51,8))</f>
        <v/>
      </c>
      <c r="G8" s="63"/>
      <c r="H8" s="62" t="str">
        <f>IF(G8="","",VLOOKUP(G8,選手情報!$B$2:$I$51,2))</f>
        <v/>
      </c>
      <c r="I8" s="61" t="str">
        <f>IF(G8="","",VLOOKUP(G8,選手情報!$B$2:$I$51,4))</f>
        <v/>
      </c>
      <c r="J8" s="61" t="str">
        <f>IF(G8="","",VLOOKUP(G8,選手情報!$B$2:$I$51,5))</f>
        <v/>
      </c>
      <c r="K8" s="61" t="str">
        <f>IF(G8="","",VLOOKUP(G8,選手情報!$B$2:$I$51,8))</f>
        <v/>
      </c>
      <c r="O8">
        <v>6</v>
      </c>
    </row>
    <row r="9" spans="1:15" ht="24" customHeight="1" x14ac:dyDescent="0.2">
      <c r="A9" s="63"/>
      <c r="B9" s="62" t="str">
        <f>IF(A9="","",VLOOKUP(A9,選手情報!$B$2:$I$51,2))</f>
        <v/>
      </c>
      <c r="C9" s="61" t="str">
        <f>IF(A9="","",VLOOKUP(A9,選手情報!$B$2:$I$51,4))</f>
        <v/>
      </c>
      <c r="D9" s="61" t="str">
        <f>IF(A9="","",VLOOKUP(A9,選手情報!$B$2:$I$51,5))</f>
        <v/>
      </c>
      <c r="E9" s="61" t="str">
        <f>IF(A9="","",VLOOKUP(A9,選手情報!$B$2:$I$51,8))</f>
        <v/>
      </c>
      <c r="G9" s="63"/>
      <c r="H9" s="62" t="str">
        <f>IF(G9="","",VLOOKUP(G9,選手情報!$B$2:$I$51,2))</f>
        <v/>
      </c>
      <c r="I9" s="61" t="str">
        <f>IF(G9="","",VLOOKUP(G9,選手情報!$B$2:$I$51,4))</f>
        <v/>
      </c>
      <c r="J9" s="61" t="str">
        <f>IF(G9="","",VLOOKUP(G9,選手情報!$B$2:$I$51,5))</f>
        <v/>
      </c>
      <c r="K9" s="61" t="str">
        <f>IF(G9="","",VLOOKUP(G9,選手情報!$B$2:$I$51,8))</f>
        <v/>
      </c>
      <c r="O9">
        <v>7</v>
      </c>
    </row>
    <row r="10" spans="1:15" ht="24" customHeight="1" x14ac:dyDescent="0.2">
      <c r="A10" s="63"/>
      <c r="B10" s="62" t="str">
        <f>IF(A10="","",VLOOKUP(A10,選手情報!$B$2:$I$51,2))</f>
        <v/>
      </c>
      <c r="C10" s="61" t="str">
        <f>IF(A10="","",VLOOKUP(A10,選手情報!$B$2:$I$51,4))</f>
        <v/>
      </c>
      <c r="D10" s="61" t="str">
        <f>IF(A10="","",VLOOKUP(A10,選手情報!$B$2:$I$51,5))</f>
        <v/>
      </c>
      <c r="E10" s="61" t="str">
        <f>IF(A10="","",VLOOKUP(A10,選手情報!$B$2:$I$51,8))</f>
        <v/>
      </c>
      <c r="G10" s="63"/>
      <c r="H10" s="62" t="str">
        <f>IF(G10="","",VLOOKUP(G10,選手情報!$B$2:$I$51,2))</f>
        <v/>
      </c>
      <c r="I10" s="61" t="str">
        <f>IF(G10="","",VLOOKUP(G10,選手情報!$B$2:$I$51,4))</f>
        <v/>
      </c>
      <c r="J10" s="61" t="str">
        <f>IF(G10="","",VLOOKUP(G10,選手情報!$B$2:$I$51,5))</f>
        <v/>
      </c>
      <c r="K10" s="61" t="str">
        <f>IF(G10="","",VLOOKUP(G10,選手情報!$B$2:$I$51,8))</f>
        <v/>
      </c>
      <c r="O10">
        <v>8</v>
      </c>
    </row>
    <row r="11" spans="1:15" ht="24" customHeight="1" x14ac:dyDescent="0.2">
      <c r="A11" s="63"/>
      <c r="B11" s="62" t="str">
        <f>IF(A11="","",VLOOKUP(A11,選手情報!$B$2:$I$51,2))</f>
        <v/>
      </c>
      <c r="C11" s="61" t="str">
        <f>IF(A11="","",VLOOKUP(A11,選手情報!$B$2:$I$51,4))</f>
        <v/>
      </c>
      <c r="D11" s="61" t="str">
        <f>IF(A11="","",VLOOKUP(A11,選手情報!$B$2:$I$51,5))</f>
        <v/>
      </c>
      <c r="E11" s="61" t="str">
        <f>IF(A11="","",VLOOKUP(A11,選手情報!$B$2:$I$51,8))</f>
        <v/>
      </c>
      <c r="G11" s="63"/>
      <c r="H11" s="62" t="str">
        <f>IF(G11="","",VLOOKUP(G11,選手情報!$B$2:$I$51,2))</f>
        <v/>
      </c>
      <c r="I11" s="61" t="str">
        <f>IF(G11="","",VLOOKUP(G11,選手情報!$B$2:$I$51,4))</f>
        <v/>
      </c>
      <c r="J11" s="61" t="str">
        <f>IF(G11="","",VLOOKUP(G11,選手情報!$B$2:$I$51,5))</f>
        <v/>
      </c>
      <c r="K11" s="61" t="str">
        <f>IF(G11="","",VLOOKUP(G11,選手情報!$B$2:$I$51,8))</f>
        <v/>
      </c>
      <c r="O11">
        <v>9</v>
      </c>
    </row>
    <row r="12" spans="1:15" ht="24" customHeight="1" x14ac:dyDescent="0.2">
      <c r="A12" s="63"/>
      <c r="B12" s="62"/>
      <c r="C12" s="61"/>
      <c r="D12" s="61"/>
      <c r="E12" s="61"/>
      <c r="G12" s="63"/>
      <c r="H12" s="62"/>
      <c r="I12" s="61"/>
      <c r="J12" s="61"/>
      <c r="K12" s="61"/>
      <c r="O12">
        <v>10</v>
      </c>
    </row>
    <row r="13" spans="1:15" ht="24" customHeight="1" x14ac:dyDescent="0.2">
      <c r="A13" s="63"/>
      <c r="B13" s="62" t="str">
        <f>IF(A13="","",VLOOKUP(A13,選手情報!$B$2:$I$51,2))</f>
        <v/>
      </c>
      <c r="C13" s="61" t="str">
        <f>IF(A13="","",VLOOKUP(A13,選手情報!$B$2:$I$51,4))</f>
        <v/>
      </c>
      <c r="D13" s="61" t="str">
        <f>IF(A13="","",VLOOKUP(A13,選手情報!$B$2:$I$51,5))</f>
        <v/>
      </c>
      <c r="E13" s="61" t="str">
        <f>IF(A13="","",VLOOKUP(A13,選手情報!$B$2:$I$51,8))</f>
        <v/>
      </c>
      <c r="G13" s="63"/>
      <c r="H13" s="62" t="str">
        <f>IF(G13="","",VLOOKUP(G13,選手情報!$B$2:$I$51,2))</f>
        <v/>
      </c>
      <c r="I13" s="61" t="str">
        <f>IF(G13="","",VLOOKUP(G13,選手情報!$B$2:$I$51,4))</f>
        <v/>
      </c>
      <c r="J13" s="61" t="str">
        <f>IF(G13="","",VLOOKUP(G13,選手情報!$B$2:$I$51,5))</f>
        <v/>
      </c>
      <c r="K13" s="61" t="str">
        <f>IF(G13="","",VLOOKUP(G13,選手情報!$B$2:$I$51,8))</f>
        <v/>
      </c>
      <c r="O13">
        <v>11</v>
      </c>
    </row>
    <row r="14" spans="1:15" ht="24" customHeight="1" x14ac:dyDescent="0.2">
      <c r="A14" s="63"/>
      <c r="B14" s="62" t="str">
        <f>IF(A14="","",VLOOKUP(A14,選手情報!$B$2:$I$51,2))</f>
        <v/>
      </c>
      <c r="C14" s="61" t="str">
        <f>IF(A14="","",VLOOKUP(A14,選手情報!$B$2:$I$51,4))</f>
        <v/>
      </c>
      <c r="D14" s="61" t="str">
        <f>IF(A14="","",VLOOKUP(A14,選手情報!$B$2:$I$51,5))</f>
        <v/>
      </c>
      <c r="E14" s="61" t="str">
        <f>IF(A14="","",VLOOKUP(A14,選手情報!$B$2:$I$51,8))</f>
        <v/>
      </c>
      <c r="G14" s="63"/>
      <c r="H14" s="62" t="str">
        <f>IF(G14="","",VLOOKUP(G14,選手情報!$B$2:$I$51,2))</f>
        <v/>
      </c>
      <c r="I14" s="61" t="str">
        <f>IF(G14="","",VLOOKUP(G14,選手情報!$B$2:$I$51,4))</f>
        <v/>
      </c>
      <c r="J14" s="61" t="str">
        <f>IF(G14="","",VLOOKUP(G14,選手情報!$B$2:$I$51,5))</f>
        <v/>
      </c>
      <c r="K14" s="61" t="str">
        <f>IF(G14="","",VLOOKUP(G14,選手情報!$B$2:$I$51,8))</f>
        <v/>
      </c>
      <c r="O14">
        <v>12</v>
      </c>
    </row>
    <row r="15" spans="1:15" ht="24" customHeight="1" x14ac:dyDescent="0.2">
      <c r="A15" s="63"/>
      <c r="B15" s="62" t="str">
        <f>IF(A15="","",VLOOKUP(A15,選手情報!$B$2:$I$51,2))</f>
        <v/>
      </c>
      <c r="C15" s="61" t="str">
        <f>IF(A15="","",VLOOKUP(A15,選手情報!$B$2:$I$51,4))</f>
        <v/>
      </c>
      <c r="D15" s="61" t="str">
        <f>IF(A15="","",VLOOKUP(A15,選手情報!$B$2:$I$51,5))</f>
        <v/>
      </c>
      <c r="E15" s="61" t="str">
        <f>IF(A15="","",VLOOKUP(A15,選手情報!$B$2:$I$51,8))</f>
        <v/>
      </c>
      <c r="G15" s="63"/>
      <c r="H15" s="62" t="str">
        <f>IF(G15="","",VLOOKUP(G15,選手情報!$B$2:$I$51,2))</f>
        <v/>
      </c>
      <c r="I15" s="61" t="str">
        <f>IF(G15="","",VLOOKUP(G15,選手情報!$B$2:$I$51,4))</f>
        <v/>
      </c>
      <c r="J15" s="61" t="str">
        <f>IF(G15="","",VLOOKUP(G15,選手情報!$B$2:$I$51,5))</f>
        <v/>
      </c>
      <c r="K15" s="61" t="str">
        <f>IF(G15="","",VLOOKUP(G15,選手情報!$B$2:$I$51,8))</f>
        <v/>
      </c>
      <c r="O15">
        <v>13</v>
      </c>
    </row>
    <row r="16" spans="1:15" ht="36" customHeight="1" thickBot="1" x14ac:dyDescent="0.25">
      <c r="O16">
        <v>14</v>
      </c>
    </row>
    <row r="17" spans="1:15" ht="36" customHeight="1" thickBot="1" x14ac:dyDescent="0.25">
      <c r="A17" s="64"/>
      <c r="B17" s="66" t="s">
        <v>51</v>
      </c>
      <c r="C17" s="65"/>
      <c r="D17" s="86">
        <f>COUNTA(A19:A27)</f>
        <v>0</v>
      </c>
      <c r="E17" s="87"/>
      <c r="G17" s="64"/>
      <c r="H17" s="66" t="s">
        <v>50</v>
      </c>
      <c r="I17" s="65"/>
      <c r="J17" s="86">
        <f>COUNTA(G19:G27)</f>
        <v>0</v>
      </c>
      <c r="K17" s="87"/>
      <c r="O17">
        <v>15</v>
      </c>
    </row>
    <row r="18" spans="1:15" ht="36" customHeight="1" x14ac:dyDescent="0.2">
      <c r="A18" s="88" t="s">
        <v>36</v>
      </c>
      <c r="B18" s="89"/>
      <c r="C18" s="19" t="s">
        <v>37</v>
      </c>
      <c r="D18" s="19" t="s">
        <v>38</v>
      </c>
      <c r="E18" s="19" t="s">
        <v>74</v>
      </c>
      <c r="G18" s="88" t="s">
        <v>36</v>
      </c>
      <c r="H18" s="89"/>
      <c r="I18" s="19" t="s">
        <v>37</v>
      </c>
      <c r="J18" s="19" t="s">
        <v>38</v>
      </c>
      <c r="K18" s="19" t="s">
        <v>74</v>
      </c>
      <c r="O18">
        <v>18</v>
      </c>
    </row>
    <row r="19" spans="1:15" ht="24" customHeight="1" x14ac:dyDescent="0.2">
      <c r="A19" s="63"/>
      <c r="B19" s="62" t="str">
        <f>IF(A19="","",VLOOKUP(A19,選手情報!$B$2:$I$51,2))</f>
        <v/>
      </c>
      <c r="C19" s="61" t="str">
        <f>IF(A19="","",VLOOKUP(A19,選手情報!$B$2:$I$51,4))</f>
        <v/>
      </c>
      <c r="D19" s="61" t="str">
        <f>IF(A19="","",VLOOKUP(A19,選手情報!$B$2:$I$51,5))</f>
        <v/>
      </c>
      <c r="E19" s="61" t="str">
        <f>IF(A19="","",VLOOKUP(A19,選手情報!$B$2:$I$51,8))</f>
        <v/>
      </c>
      <c r="G19" s="63"/>
      <c r="H19" s="62" t="str">
        <f>IF(G19="","",VLOOKUP(G19,選手情報!$B$2:$I$51,2))</f>
        <v/>
      </c>
      <c r="I19" s="61" t="str">
        <f>IF(G19="","",VLOOKUP(G19,選手情報!$B$2:$I$51,4))</f>
        <v/>
      </c>
      <c r="J19" s="61" t="str">
        <f>IF(G19="","",VLOOKUP(G19,選手情報!$B$2:$I$51,5))</f>
        <v/>
      </c>
      <c r="K19" s="61" t="str">
        <f>IF(G19="","",VLOOKUP(G19,選手情報!$B$2:$I$51,8))</f>
        <v/>
      </c>
      <c r="O19">
        <v>19</v>
      </c>
    </row>
    <row r="20" spans="1:15" ht="24" customHeight="1" x14ac:dyDescent="0.2">
      <c r="A20" s="63"/>
      <c r="B20" s="62" t="str">
        <f>IF(A20="","",VLOOKUP(A20,選手情報!$B$2:$I$51,2))</f>
        <v/>
      </c>
      <c r="C20" s="61" t="str">
        <f>IF(A20="","",VLOOKUP(A20,選手情報!$B$2:$I$51,4))</f>
        <v/>
      </c>
      <c r="D20" s="61" t="str">
        <f>IF(A20="","",VLOOKUP(A20,選手情報!$B$2:$I$51,5))</f>
        <v/>
      </c>
      <c r="E20" s="61" t="str">
        <f>IF(A20="","",VLOOKUP(A20,選手情報!$B$2:$I$51,8))</f>
        <v/>
      </c>
      <c r="G20" s="63"/>
      <c r="H20" s="62" t="str">
        <f>IF(G20="","",VLOOKUP(G20,選手情報!$B$2:$I$51,2))</f>
        <v/>
      </c>
      <c r="I20" s="61" t="str">
        <f>IF(G20="","",VLOOKUP(G20,選手情報!$B$2:$I$51,4))</f>
        <v/>
      </c>
      <c r="J20" s="61" t="str">
        <f>IF(G20="","",VLOOKUP(G20,選手情報!$B$2:$I$51,5))</f>
        <v/>
      </c>
      <c r="K20" s="61" t="str">
        <f>IF(G20="","",VLOOKUP(G20,選手情報!$B$2:$I$51,8))</f>
        <v/>
      </c>
      <c r="O20">
        <v>20</v>
      </c>
    </row>
    <row r="21" spans="1:15" ht="24" customHeight="1" x14ac:dyDescent="0.2">
      <c r="A21" s="63"/>
      <c r="B21" s="62" t="str">
        <f>IF(A21="","",VLOOKUP(A21,選手情報!$B$2:$I$51,2))</f>
        <v/>
      </c>
      <c r="C21" s="61" t="str">
        <f>IF(A21="","",VLOOKUP(A21,選手情報!$B$2:$I$51,4))</f>
        <v/>
      </c>
      <c r="D21" s="61" t="str">
        <f>IF(A21="","",VLOOKUP(A21,選手情報!$B$2:$I$51,5))</f>
        <v/>
      </c>
      <c r="E21" s="61" t="str">
        <f>IF(A21="","",VLOOKUP(A21,選手情報!$B$2:$I$51,8))</f>
        <v/>
      </c>
      <c r="G21" s="63"/>
      <c r="H21" s="62" t="str">
        <f>IF(G21="","",VLOOKUP(G21,選手情報!$B$2:$I$51,2))</f>
        <v/>
      </c>
      <c r="I21" s="61" t="str">
        <f>IF(G21="","",VLOOKUP(G21,選手情報!$B$2:$I$51,4))</f>
        <v/>
      </c>
      <c r="J21" s="61" t="str">
        <f>IF(G21="","",VLOOKUP(G21,選手情報!$B$2:$I$51,5))</f>
        <v/>
      </c>
      <c r="K21" s="61" t="str">
        <f>IF(G21="","",VLOOKUP(G21,選手情報!$B$2:$I$51,8))</f>
        <v/>
      </c>
      <c r="O21">
        <v>21</v>
      </c>
    </row>
    <row r="22" spans="1:15" ht="24" customHeight="1" x14ac:dyDescent="0.2">
      <c r="A22" s="63"/>
      <c r="B22" s="62" t="str">
        <f>IF(A22="","",VLOOKUP(A22,選手情報!$B$2:$I$51,2))</f>
        <v/>
      </c>
      <c r="C22" s="61" t="str">
        <f>IF(A22="","",VLOOKUP(A22,選手情報!$B$2:$I$51,4))</f>
        <v/>
      </c>
      <c r="D22" s="61" t="str">
        <f>IF(A22="","",VLOOKUP(A22,選手情報!$B$2:$I$51,5))</f>
        <v/>
      </c>
      <c r="E22" s="61" t="str">
        <f>IF(A22="","",VLOOKUP(A22,選手情報!$B$2:$I$51,8))</f>
        <v/>
      </c>
      <c r="G22" s="63"/>
      <c r="H22" s="62" t="str">
        <f>IF(G22="","",VLOOKUP(G22,選手情報!$B$2:$I$51,2))</f>
        <v/>
      </c>
      <c r="I22" s="61" t="str">
        <f>IF(G22="","",VLOOKUP(G22,選手情報!$B$2:$I$51,4))</f>
        <v/>
      </c>
      <c r="J22" s="61" t="str">
        <f>IF(G22="","",VLOOKUP(G22,選手情報!$B$2:$I$51,5))</f>
        <v/>
      </c>
      <c r="K22" s="61" t="str">
        <f>IF(G22="","",VLOOKUP(G22,選手情報!$B$2:$I$51,8))</f>
        <v/>
      </c>
      <c r="O22">
        <v>22</v>
      </c>
    </row>
    <row r="23" spans="1:15" ht="24" customHeight="1" x14ac:dyDescent="0.2">
      <c r="A23" s="63"/>
      <c r="B23" s="62" t="str">
        <f>IF(A23="","",VLOOKUP(A23,選手情報!$B$2:$I$51,2))</f>
        <v/>
      </c>
      <c r="C23" s="61" t="str">
        <f>IF(A23="","",VLOOKUP(A23,選手情報!$B$2:$I$51,4))</f>
        <v/>
      </c>
      <c r="D23" s="61" t="str">
        <f>IF(A23="","",VLOOKUP(A23,選手情報!$B$2:$I$51,5))</f>
        <v/>
      </c>
      <c r="E23" s="61" t="str">
        <f>IF(A23="","",VLOOKUP(A23,選手情報!$B$2:$I$51,8))</f>
        <v/>
      </c>
      <c r="G23" s="63"/>
      <c r="H23" s="62" t="str">
        <f>IF(G23="","",VLOOKUP(G23,選手情報!$B$2:$I$51,2))</f>
        <v/>
      </c>
      <c r="I23" s="61" t="str">
        <f>IF(G23="","",VLOOKUP(G23,選手情報!$B$2:$I$51,4))</f>
        <v/>
      </c>
      <c r="J23" s="61" t="str">
        <f>IF(G23="","",VLOOKUP(G23,選手情報!$B$2:$I$51,5))</f>
        <v/>
      </c>
      <c r="K23" s="61" t="str">
        <f>IF(G23="","",VLOOKUP(G23,選手情報!$B$2:$I$51,8))</f>
        <v/>
      </c>
      <c r="O23">
        <v>23</v>
      </c>
    </row>
    <row r="24" spans="1:15" ht="24" customHeight="1" x14ac:dyDescent="0.2">
      <c r="A24" s="63"/>
      <c r="B24" s="62"/>
      <c r="C24" s="61"/>
      <c r="D24" s="61"/>
      <c r="E24" s="61"/>
      <c r="G24" s="63"/>
      <c r="H24" s="62"/>
      <c r="I24" s="61"/>
      <c r="J24" s="61"/>
      <c r="K24" s="61"/>
      <c r="O24">
        <v>24</v>
      </c>
    </row>
    <row r="25" spans="1:15" ht="24" customHeight="1" x14ac:dyDescent="0.2">
      <c r="A25" s="63"/>
      <c r="B25" s="62" t="str">
        <f>IF(A25="","",VLOOKUP(A25,選手情報!$B$2:$I$51,2))</f>
        <v/>
      </c>
      <c r="C25" s="61" t="str">
        <f>IF(A25="","",VLOOKUP(A25,選手情報!$B$2:$I$51,4))</f>
        <v/>
      </c>
      <c r="D25" s="61" t="str">
        <f>IF(A25="","",VLOOKUP(A25,選手情報!$B$2:$I$51,5))</f>
        <v/>
      </c>
      <c r="E25" s="61" t="str">
        <f>IF(A25="","",VLOOKUP(A25,選手情報!$B$2:$I$51,8))</f>
        <v/>
      </c>
      <c r="G25" s="63"/>
      <c r="H25" s="62" t="str">
        <f>IF(G25="","",VLOOKUP(G25,選手情報!$B$2:$I$51,2))</f>
        <v/>
      </c>
      <c r="I25" s="61" t="str">
        <f>IF(G25="","",VLOOKUP(G25,選手情報!$B$2:$I$51,4))</f>
        <v/>
      </c>
      <c r="J25" s="61" t="str">
        <f>IF(G25="","",VLOOKUP(G25,選手情報!$B$2:$I$51,5))</f>
        <v/>
      </c>
      <c r="K25" s="61" t="str">
        <f>IF(G25="","",VLOOKUP(G25,選手情報!$B$2:$I$51,8))</f>
        <v/>
      </c>
      <c r="O25">
        <v>25</v>
      </c>
    </row>
    <row r="26" spans="1:15" ht="24" customHeight="1" x14ac:dyDescent="0.2">
      <c r="A26" s="63"/>
      <c r="B26" s="62" t="str">
        <f>IF(A26="","",VLOOKUP(A26,選手情報!$B$2:$I$51,2))</f>
        <v/>
      </c>
      <c r="C26" s="61" t="str">
        <f>IF(A26="","",VLOOKUP(A26,選手情報!$B$2:$I$51,4))</f>
        <v/>
      </c>
      <c r="D26" s="61" t="str">
        <f>IF(A26="","",VLOOKUP(A26,選手情報!$B$2:$I$51,5))</f>
        <v/>
      </c>
      <c r="E26" s="61" t="str">
        <f>IF(A26="","",VLOOKUP(A26,選手情報!$B$2:$I$51,8))</f>
        <v/>
      </c>
      <c r="G26" s="63"/>
      <c r="H26" s="62" t="str">
        <f>IF(G26="","",VLOOKUP(G26,選手情報!$B$2:$I$51,2))</f>
        <v/>
      </c>
      <c r="I26" s="61" t="str">
        <f>IF(G26="","",VLOOKUP(G26,選手情報!$B$2:$I$51,4))</f>
        <v/>
      </c>
      <c r="J26" s="61" t="str">
        <f>IF(G26="","",VLOOKUP(G26,選手情報!$B$2:$I$51,5))</f>
        <v/>
      </c>
      <c r="K26" s="61" t="str">
        <f>IF(G26="","",VLOOKUP(G26,選手情報!$B$2:$I$51,8))</f>
        <v/>
      </c>
      <c r="O26">
        <v>26</v>
      </c>
    </row>
    <row r="27" spans="1:15" ht="24" customHeight="1" x14ac:dyDescent="0.2">
      <c r="A27" s="63"/>
      <c r="B27" s="62" t="str">
        <f>IF(A27="","",VLOOKUP(A27,選手情報!$B$2:$I$51,2))</f>
        <v/>
      </c>
      <c r="C27" s="61" t="str">
        <f>IF(A27="","",VLOOKUP(A27,選手情報!$B$2:$I$51,4))</f>
        <v/>
      </c>
      <c r="D27" s="61" t="str">
        <f>IF(A27="","",VLOOKUP(A27,選手情報!$B$2:$I$51,5))</f>
        <v/>
      </c>
      <c r="E27" s="61" t="str">
        <f>IF(A27="","",VLOOKUP(A27,選手情報!$B$2:$I$51,8))</f>
        <v/>
      </c>
      <c r="G27" s="63"/>
      <c r="H27" s="62" t="str">
        <f>IF(G27="","",VLOOKUP(G27,選手情報!$B$2:$I$51,2))</f>
        <v/>
      </c>
      <c r="I27" s="61" t="str">
        <f>IF(G27="","",VLOOKUP(G27,選手情報!$B$2:$I$51,4))</f>
        <v/>
      </c>
      <c r="J27" s="61" t="str">
        <f>IF(G27="","",VLOOKUP(G27,選手情報!$B$2:$I$51,5))</f>
        <v/>
      </c>
      <c r="K27" s="61" t="str">
        <f>IF(G27="","",VLOOKUP(G27,選手情報!$B$2:$I$51,8))</f>
        <v/>
      </c>
      <c r="O27">
        <v>27</v>
      </c>
    </row>
    <row r="28" spans="1:15" ht="24" customHeight="1" thickBot="1" x14ac:dyDescent="0.25">
      <c r="A28" s="67"/>
      <c r="B28" s="67"/>
      <c r="C28" s="67"/>
      <c r="O28">
        <v>28</v>
      </c>
    </row>
    <row r="29" spans="1:15" ht="36" customHeight="1" thickBot="1" x14ac:dyDescent="0.25">
      <c r="A29" s="64"/>
      <c r="B29" s="66" t="s">
        <v>78</v>
      </c>
      <c r="C29" s="65"/>
      <c r="D29" s="86">
        <f>COUNTA(A31:A39)</f>
        <v>0</v>
      </c>
      <c r="E29" s="87"/>
      <c r="O29">
        <v>29</v>
      </c>
    </row>
    <row r="30" spans="1:15" ht="24" customHeight="1" x14ac:dyDescent="0.2">
      <c r="A30" s="88" t="s">
        <v>36</v>
      </c>
      <c r="B30" s="89"/>
      <c r="C30" s="19" t="s">
        <v>37</v>
      </c>
      <c r="D30" s="19" t="s">
        <v>38</v>
      </c>
      <c r="E30" s="19" t="s">
        <v>74</v>
      </c>
    </row>
    <row r="31" spans="1:15" ht="24" customHeight="1" x14ac:dyDescent="0.2">
      <c r="A31" s="63"/>
      <c r="B31" s="62" t="str">
        <f>IF(A31="","",VLOOKUP(A31,選手情報!$B$2:$I$51,2))</f>
        <v/>
      </c>
      <c r="C31" s="61" t="str">
        <f>IF(A31="","",VLOOKUP(A31,選手情報!$B$2:$I$51,4))</f>
        <v/>
      </c>
      <c r="D31" s="61" t="str">
        <f>IF(A31="","",VLOOKUP(A31,選手情報!$B$2:$I$51,5))</f>
        <v/>
      </c>
      <c r="E31" s="61" t="str">
        <f>IF(A31="","",VLOOKUP(A31,選手情報!$B$2:$I$51,8))</f>
        <v/>
      </c>
    </row>
    <row r="32" spans="1:15" ht="24" customHeight="1" x14ac:dyDescent="0.2">
      <c r="A32" s="63"/>
      <c r="B32" s="62" t="str">
        <f>IF(A32="","",VLOOKUP(A32,選手情報!$B$2:$I$51,2))</f>
        <v/>
      </c>
      <c r="C32" s="61" t="str">
        <f>IF(A32="","",VLOOKUP(A32,選手情報!$B$2:$I$51,4))</f>
        <v/>
      </c>
      <c r="D32" s="61" t="str">
        <f>IF(A32="","",VLOOKUP(A32,選手情報!$B$2:$I$51,5))</f>
        <v/>
      </c>
      <c r="E32" s="61" t="str">
        <f>IF(A32="","",VLOOKUP(A32,選手情報!$B$2:$I$51,8))</f>
        <v/>
      </c>
    </row>
    <row r="33" spans="1:13" ht="24" customHeight="1" x14ac:dyDescent="0.2">
      <c r="A33" s="63"/>
      <c r="B33" s="62" t="str">
        <f>IF(A33="","",VLOOKUP(A33,選手情報!$B$2:$I$51,2))</f>
        <v/>
      </c>
      <c r="C33" s="61" t="str">
        <f>IF(A33="","",VLOOKUP(A33,選手情報!$B$2:$I$51,4))</f>
        <v/>
      </c>
      <c r="D33" s="61" t="str">
        <f>IF(A33="","",VLOOKUP(A33,選手情報!$B$2:$I$51,5))</f>
        <v/>
      </c>
      <c r="E33" s="61" t="str">
        <f>IF(A33="","",VLOOKUP(A33,選手情報!$B$2:$I$51,8))</f>
        <v/>
      </c>
    </row>
    <row r="34" spans="1:13" ht="24" customHeight="1" x14ac:dyDescent="0.2">
      <c r="A34" s="63"/>
      <c r="B34" s="62" t="str">
        <f>IF(A34="","",VLOOKUP(A34,選手情報!$B$2:$I$51,2))</f>
        <v/>
      </c>
      <c r="C34" s="61" t="str">
        <f>IF(A34="","",VLOOKUP(A34,選手情報!$B$2:$I$51,4))</f>
        <v/>
      </c>
      <c r="D34" s="61" t="str">
        <f>IF(A34="","",VLOOKUP(A34,選手情報!$B$2:$I$51,5))</f>
        <v/>
      </c>
      <c r="E34" s="61" t="str">
        <f>IF(A34="","",VLOOKUP(A34,選手情報!$B$2:$I$51,8))</f>
        <v/>
      </c>
    </row>
    <row r="35" spans="1:13" ht="24" customHeight="1" x14ac:dyDescent="0.2">
      <c r="A35" s="63"/>
      <c r="B35" s="62" t="str">
        <f>IF(A35="","",VLOOKUP(A35,選手情報!$B$2:$I$51,2))</f>
        <v/>
      </c>
      <c r="C35" s="61" t="str">
        <f>IF(A35="","",VLOOKUP(A35,選手情報!$B$2:$I$51,4))</f>
        <v/>
      </c>
      <c r="D35" s="61" t="str">
        <f>IF(A35="","",VLOOKUP(A35,選手情報!$B$2:$I$51,5))</f>
        <v/>
      </c>
      <c r="E35" s="61" t="str">
        <f>IF(A35="","",VLOOKUP(A35,選手情報!$B$2:$I$51,8))</f>
        <v/>
      </c>
    </row>
    <row r="36" spans="1:13" ht="24" customHeight="1" x14ac:dyDescent="0.2">
      <c r="A36" s="63"/>
      <c r="B36" s="62" t="str">
        <f>IF(A36="","",VLOOKUP(A36,選手情報!$B$2:$I$51,2))</f>
        <v/>
      </c>
      <c r="C36" s="61" t="str">
        <f>IF(A36="","",VLOOKUP(A36,選手情報!$B$2:$I$51,4))</f>
        <v/>
      </c>
      <c r="D36" s="61" t="str">
        <f>IF(A36="","",VLOOKUP(A36,選手情報!$B$2:$I$51,5))</f>
        <v/>
      </c>
      <c r="E36" s="61" t="str">
        <f>IF(A36="","",VLOOKUP(A36,選手情報!$B$2:$I$51,8))</f>
        <v/>
      </c>
    </row>
    <row r="37" spans="1:13" ht="24" customHeight="1" x14ac:dyDescent="0.2">
      <c r="A37" s="63"/>
      <c r="B37" s="62"/>
      <c r="C37" s="61"/>
      <c r="D37" s="61"/>
      <c r="E37" s="61"/>
    </row>
    <row r="38" spans="1:13" ht="24" customHeight="1" x14ac:dyDescent="0.2">
      <c r="A38" s="63"/>
      <c r="B38" s="62" t="str">
        <f>IF(A38="","",VLOOKUP(A38,選手情報!$B$2:$I$51,2))</f>
        <v/>
      </c>
      <c r="C38" s="61" t="str">
        <f>IF(A38="","",VLOOKUP(A38,選手情報!$B$2:$I$51,4))</f>
        <v/>
      </c>
      <c r="D38" s="61" t="str">
        <f>IF(A38="","",VLOOKUP(A38,選手情報!$B$2:$I$51,5))</f>
        <v/>
      </c>
      <c r="E38" s="61" t="str">
        <f>IF(A38="","",VLOOKUP(A38,選手情報!$B$2:$I$51,8))</f>
        <v/>
      </c>
    </row>
    <row r="39" spans="1:13" ht="24" customHeight="1" x14ac:dyDescent="0.2">
      <c r="A39" s="63"/>
      <c r="B39" s="62" t="str">
        <f>IF(A39="","",VLOOKUP(A39,選手情報!$B$2:$I$51,2))</f>
        <v/>
      </c>
      <c r="C39" s="61" t="str">
        <f>IF(A39="","",VLOOKUP(A39,選手情報!$B$2:$I$51,4))</f>
        <v/>
      </c>
      <c r="D39" s="61" t="str">
        <f>IF(A39="","",VLOOKUP(A39,選手情報!$B$2:$I$51,5))</f>
        <v/>
      </c>
      <c r="E39" s="61" t="str">
        <f>IF(A39="","",VLOOKUP(A39,選手情報!$B$2:$I$51,8))</f>
        <v/>
      </c>
    </row>
    <row r="40" spans="1:13" ht="24" customHeight="1" x14ac:dyDescent="0.2">
      <c r="A40" s="67"/>
      <c r="B40" s="67"/>
      <c r="C40" s="67"/>
    </row>
    <row r="41" spans="1:13" ht="29.25" customHeight="1" x14ac:dyDescent="0.2">
      <c r="A41" s="11" t="s">
        <v>83</v>
      </c>
      <c r="B41" t="s">
        <v>79</v>
      </c>
      <c r="D41" s="92" t="str">
        <f>Sheet1!$E$9</f>
        <v>１２月８日</v>
      </c>
      <c r="E41" s="92"/>
      <c r="F41" s="92"/>
      <c r="G41" s="92"/>
      <c r="H41" s="30" t="s">
        <v>49</v>
      </c>
    </row>
    <row r="42" spans="1:13" ht="29.25" customHeight="1" thickBot="1" x14ac:dyDescent="0.25"/>
    <row r="43" spans="1:13" ht="26.25" customHeight="1" thickBot="1" x14ac:dyDescent="0.25">
      <c r="A43" s="93" t="str">
        <f>IF(基本情報!$C$4="","",基本情報!$C$4)</f>
        <v/>
      </c>
      <c r="B43" s="94"/>
      <c r="C43" s="94"/>
      <c r="D43" s="95"/>
      <c r="M43" s="32" t="s">
        <v>62</v>
      </c>
    </row>
    <row r="44" spans="1:13" ht="13.8" thickBot="1" x14ac:dyDescent="0.25"/>
    <row r="45" spans="1:13" ht="36" customHeight="1" thickBot="1" x14ac:dyDescent="0.25">
      <c r="A45" s="64"/>
      <c r="B45" s="66" t="s">
        <v>76</v>
      </c>
      <c r="C45" s="65"/>
      <c r="D45" s="86">
        <f>COUNTA(A47:A55)</f>
        <v>0</v>
      </c>
      <c r="E45" s="87"/>
      <c r="G45" s="64"/>
      <c r="H45" s="66" t="s">
        <v>54</v>
      </c>
      <c r="I45" s="65"/>
      <c r="J45" s="86">
        <f>COUNTA(G47:G55)</f>
        <v>0</v>
      </c>
      <c r="K45" s="87"/>
    </row>
    <row r="46" spans="1:13" ht="24" customHeight="1" x14ac:dyDescent="0.2">
      <c r="A46" s="90" t="s">
        <v>36</v>
      </c>
      <c r="B46" s="91"/>
      <c r="C46" s="12" t="s">
        <v>37</v>
      </c>
      <c r="D46" s="12" t="s">
        <v>38</v>
      </c>
      <c r="E46" s="12" t="s">
        <v>74</v>
      </c>
      <c r="G46" s="88" t="s">
        <v>36</v>
      </c>
      <c r="H46" s="89"/>
      <c r="I46" s="19" t="s">
        <v>37</v>
      </c>
      <c r="J46" s="19" t="s">
        <v>38</v>
      </c>
      <c r="K46" s="19" t="s">
        <v>74</v>
      </c>
    </row>
    <row r="47" spans="1:13" ht="24" customHeight="1" x14ac:dyDescent="0.2">
      <c r="A47" s="68"/>
      <c r="B47" s="62" t="str">
        <f>IF(A47="","",VLOOKUP(A47,選手情報!$L$2:$S$31,2))</f>
        <v/>
      </c>
      <c r="C47" s="62" t="str">
        <f>IF(A47="","",VLOOKUP(A47,選手情報!$L$2:$S$31,4))</f>
        <v/>
      </c>
      <c r="D47" s="62" t="str">
        <f>IF(A47="","",VLOOKUP(A47,選手情報!$L$2:$S$31,5))</f>
        <v/>
      </c>
      <c r="E47" s="62" t="str">
        <f>IF(A47="","",VLOOKUP(A47,選手情報!$L$2:$S$31,8))</f>
        <v/>
      </c>
      <c r="G47" s="68"/>
      <c r="H47" s="62" t="str">
        <f>IF(G47="","",VLOOKUP(G47,選手情報!$L$2:$S$31,2))</f>
        <v/>
      </c>
      <c r="I47" s="62" t="str">
        <f>IF(G47="","",VLOOKUP(G47,選手情報!$L$2:$S$31,4))</f>
        <v/>
      </c>
      <c r="J47" s="62" t="str">
        <f>IF(G47="","",VLOOKUP(G47,選手情報!$L$2:$S$31,5))</f>
        <v/>
      </c>
      <c r="K47" s="62" t="str">
        <f>IF(G47="","",VLOOKUP(G47,選手情報!$L$2:$S$31,8))</f>
        <v/>
      </c>
    </row>
    <row r="48" spans="1:13" ht="24" customHeight="1" x14ac:dyDescent="0.2">
      <c r="A48" s="68"/>
      <c r="B48" s="62" t="str">
        <f>IF(A48="","",VLOOKUP(A48,選手情報!$L$2:$S$31,2))</f>
        <v/>
      </c>
      <c r="C48" s="62" t="str">
        <f>IF(A48="","",VLOOKUP(A48,選手情報!$L$2:$S$31,4))</f>
        <v/>
      </c>
      <c r="D48" s="62" t="str">
        <f>IF(A48="","",VLOOKUP(A48,選手情報!$L$2:$S$31,5))</f>
        <v/>
      </c>
      <c r="E48" s="62" t="str">
        <f>IF(A48="","",VLOOKUP(A48,選手情報!$L$2:$S$31,8))</f>
        <v/>
      </c>
      <c r="G48" s="68"/>
      <c r="H48" s="62" t="str">
        <f>IF(G48="","",VLOOKUP(G48,選手情報!$L$2:$S$31,2))</f>
        <v/>
      </c>
      <c r="I48" s="62" t="str">
        <f>IF(G48="","",VLOOKUP(G48,選手情報!$L$2:$S$31,4))</f>
        <v/>
      </c>
      <c r="J48" s="62" t="str">
        <f>IF(G48="","",VLOOKUP(G48,選手情報!$L$2:$S$31,5))</f>
        <v/>
      </c>
      <c r="K48" s="62" t="str">
        <f>IF(G48="","",VLOOKUP(G48,選手情報!$L$2:$S$31,8))</f>
        <v/>
      </c>
    </row>
    <row r="49" spans="1:11" ht="24" customHeight="1" x14ac:dyDescent="0.2">
      <c r="A49" s="68"/>
      <c r="B49" s="62" t="str">
        <f>IF(A49="","",VLOOKUP(A49,選手情報!$L$2:$S$31,2))</f>
        <v/>
      </c>
      <c r="C49" s="62" t="str">
        <f>IF(A49="","",VLOOKUP(A49,選手情報!$L$2:$S$31,4))</f>
        <v/>
      </c>
      <c r="D49" s="62" t="str">
        <f>IF(A49="","",VLOOKUP(A49,選手情報!$L$2:$S$31,5))</f>
        <v/>
      </c>
      <c r="E49" s="62" t="str">
        <f>IF(A49="","",VLOOKUP(A49,選手情報!$L$2:$S$31,8))</f>
        <v/>
      </c>
      <c r="G49" s="68"/>
      <c r="H49" s="62" t="str">
        <f>IF(G49="","",VLOOKUP(G49,選手情報!$L$2:$S$31,2))</f>
        <v/>
      </c>
      <c r="I49" s="62" t="str">
        <f>IF(G49="","",VLOOKUP(G49,選手情報!$L$2:$S$31,4))</f>
        <v/>
      </c>
      <c r="J49" s="62" t="str">
        <f>IF(G49="","",VLOOKUP(G49,選手情報!$L$2:$S$31,5))</f>
        <v/>
      </c>
      <c r="K49" s="62" t="str">
        <f>IF(G49="","",VLOOKUP(G49,選手情報!$L$2:$S$31,8))</f>
        <v/>
      </c>
    </row>
    <row r="50" spans="1:11" ht="24" customHeight="1" x14ac:dyDescent="0.2">
      <c r="A50" s="68"/>
      <c r="B50" s="62" t="str">
        <f>IF(A50="","",VLOOKUP(A50,選手情報!$L$2:$S$31,2))</f>
        <v/>
      </c>
      <c r="C50" s="62" t="str">
        <f>IF(A50="","",VLOOKUP(A50,選手情報!$L$2:$S$31,4))</f>
        <v/>
      </c>
      <c r="D50" s="62" t="str">
        <f>IF(A50="","",VLOOKUP(A50,選手情報!$L$2:$S$31,5))</f>
        <v/>
      </c>
      <c r="E50" s="62" t="str">
        <f>IF(A50="","",VLOOKUP(A50,選手情報!$L$2:$S$31,8))</f>
        <v/>
      </c>
      <c r="G50" s="68"/>
      <c r="H50" s="62" t="str">
        <f>IF(G50="","",VLOOKUP(G50,選手情報!$L$2:$S$31,2))</f>
        <v/>
      </c>
      <c r="I50" s="62" t="str">
        <f>IF(G50="","",VLOOKUP(G50,選手情報!$L$2:$S$31,4))</f>
        <v/>
      </c>
      <c r="J50" s="62" t="str">
        <f>IF(G50="","",VLOOKUP(G50,選手情報!$L$2:$S$31,5))</f>
        <v/>
      </c>
      <c r="K50" s="62" t="str">
        <f>IF(G50="","",VLOOKUP(G50,選手情報!$L$2:$S$31,8))</f>
        <v/>
      </c>
    </row>
    <row r="51" spans="1:11" ht="24" customHeight="1" x14ac:dyDescent="0.2">
      <c r="A51" s="68"/>
      <c r="B51" s="62" t="str">
        <f>IF(A51="","",VLOOKUP(A51,選手情報!$L$2:$S$31,2))</f>
        <v/>
      </c>
      <c r="C51" s="62" t="str">
        <f>IF(A51="","",VLOOKUP(A51,選手情報!$L$2:$S$31,4))</f>
        <v/>
      </c>
      <c r="D51" s="62" t="str">
        <f>IF(A51="","",VLOOKUP(A51,選手情報!$L$2:$S$31,5))</f>
        <v/>
      </c>
      <c r="E51" s="62" t="str">
        <f>IF(A51="","",VLOOKUP(A51,選手情報!$L$2:$S$31,8))</f>
        <v/>
      </c>
      <c r="G51" s="68"/>
      <c r="H51" s="62" t="str">
        <f>IF(G51="","",VLOOKUP(G51,選手情報!$L$2:$S$31,2))</f>
        <v/>
      </c>
      <c r="I51" s="62" t="str">
        <f>IF(G51="","",VLOOKUP(G51,選手情報!$L$2:$S$31,4))</f>
        <v/>
      </c>
      <c r="J51" s="62" t="str">
        <f>IF(G51="","",VLOOKUP(G51,選手情報!$L$2:$S$31,5))</f>
        <v/>
      </c>
      <c r="K51" s="62" t="str">
        <f>IF(G51="","",VLOOKUP(G51,選手情報!$L$2:$S$31,8))</f>
        <v/>
      </c>
    </row>
    <row r="52" spans="1:11" ht="24" customHeight="1" x14ac:dyDescent="0.2">
      <c r="A52" s="68"/>
      <c r="B52" s="62" t="str">
        <f>IF(A52="","",VLOOKUP(A52,選手情報!$L$2:$S$31,2))</f>
        <v/>
      </c>
      <c r="C52" s="62" t="str">
        <f>IF(A52="","",VLOOKUP(A52,選手情報!$L$2:$S$31,4))</f>
        <v/>
      </c>
      <c r="D52" s="62" t="str">
        <f>IF(A52="","",VLOOKUP(A52,選手情報!$L$2:$S$31,5))</f>
        <v/>
      </c>
      <c r="E52" s="62" t="str">
        <f>IF(A52="","",VLOOKUP(A52,選手情報!$L$2:$S$31,8))</f>
        <v/>
      </c>
      <c r="G52" s="68"/>
      <c r="H52" s="62" t="str">
        <f>IF(G52="","",VLOOKUP(G52,選手情報!$L$2:$S$31,2))</f>
        <v/>
      </c>
      <c r="I52" s="62" t="str">
        <f>IF(G52="","",VLOOKUP(G52,選手情報!$L$2:$S$31,4))</f>
        <v/>
      </c>
      <c r="J52" s="62" t="str">
        <f>IF(G52="","",VLOOKUP(G52,選手情報!$L$2:$S$31,5))</f>
        <v/>
      </c>
      <c r="K52" s="62" t="str">
        <f>IF(G52="","",VLOOKUP(G52,選手情報!$L$2:$S$31,8))</f>
        <v/>
      </c>
    </row>
    <row r="53" spans="1:11" ht="24" customHeight="1" x14ac:dyDescent="0.2">
      <c r="A53" s="68"/>
      <c r="B53" s="62" t="str">
        <f>IF(A53="","",VLOOKUP(A53,選手情報!$L$2:$S$31,2))</f>
        <v/>
      </c>
      <c r="C53" s="62" t="str">
        <f>IF(A53="","",VLOOKUP(A53,選手情報!$L$2:$S$31,4))</f>
        <v/>
      </c>
      <c r="D53" s="62" t="str">
        <f>IF(A53="","",VLOOKUP(A53,選手情報!$L$2:$S$31,5))</f>
        <v/>
      </c>
      <c r="E53" s="62" t="str">
        <f>IF(A53="","",VLOOKUP(A53,選手情報!$L$2:$S$31,8))</f>
        <v/>
      </c>
      <c r="G53" s="68"/>
      <c r="H53" s="62" t="str">
        <f>IF(G53="","",VLOOKUP(G53,選手情報!$L$2:$S$31,2))</f>
        <v/>
      </c>
      <c r="I53" s="62" t="str">
        <f>IF(G53="","",VLOOKUP(G53,選手情報!$L$2:$S$31,4))</f>
        <v/>
      </c>
      <c r="J53" s="62" t="str">
        <f>IF(G53="","",VLOOKUP(G53,選手情報!$L$2:$S$31,5))</f>
        <v/>
      </c>
      <c r="K53" s="62" t="str">
        <f>IF(G53="","",VLOOKUP(G53,選手情報!$L$2:$S$31,8))</f>
        <v/>
      </c>
    </row>
    <row r="54" spans="1:11" ht="24" customHeight="1" x14ac:dyDescent="0.2">
      <c r="A54" s="68"/>
      <c r="B54" s="62" t="str">
        <f>IF(A54="","",VLOOKUP(A54,選手情報!$L$2:$S$31,2))</f>
        <v/>
      </c>
      <c r="C54" s="62" t="str">
        <f>IF(A54="","",VLOOKUP(A54,選手情報!$L$2:$S$31,4))</f>
        <v/>
      </c>
      <c r="D54" s="62" t="str">
        <f>IF(A54="","",VLOOKUP(A54,選手情報!$L$2:$S$31,5))</f>
        <v/>
      </c>
      <c r="E54" s="62" t="str">
        <f>IF(A54="","",VLOOKUP(A54,選手情報!$L$2:$S$31,8))</f>
        <v/>
      </c>
      <c r="G54" s="68"/>
      <c r="H54" s="62" t="str">
        <f>IF(G54="","",VLOOKUP(G54,選手情報!$L$2:$S$31,2))</f>
        <v/>
      </c>
      <c r="I54" s="62" t="str">
        <f>IF(G54="","",VLOOKUP(G54,選手情報!$L$2:$S$31,4))</f>
        <v/>
      </c>
      <c r="J54" s="62" t="str">
        <f>IF(G54="","",VLOOKUP(G54,選手情報!$L$2:$S$31,5))</f>
        <v/>
      </c>
      <c r="K54" s="62" t="str">
        <f>IF(G54="","",VLOOKUP(G54,選手情報!$L$2:$S$31,8))</f>
        <v/>
      </c>
    </row>
    <row r="55" spans="1:11" ht="24" customHeight="1" x14ac:dyDescent="0.2">
      <c r="A55" s="68"/>
      <c r="B55" s="62" t="str">
        <f>IF(A55="","",VLOOKUP(A55,選手情報!$L$2:$S$31,2))</f>
        <v/>
      </c>
      <c r="C55" s="62" t="str">
        <f>IF(A55="","",VLOOKUP(A55,選手情報!$L$2:$S$31,4))</f>
        <v/>
      </c>
      <c r="D55" s="62" t="str">
        <f>IF(A55="","",VLOOKUP(A55,選手情報!$L$2:$S$31,5))</f>
        <v/>
      </c>
      <c r="E55" s="62" t="str">
        <f>IF(A55="","",VLOOKUP(A55,選手情報!$L$2:$S$31,8))</f>
        <v/>
      </c>
      <c r="G55" s="68"/>
      <c r="H55" s="62" t="str">
        <f>IF(G55="","",VLOOKUP(G55,選手情報!$L$2:$S$31,2))</f>
        <v/>
      </c>
      <c r="I55" s="62" t="str">
        <f>IF(G55="","",VLOOKUP(G55,選手情報!$L$2:$S$31,4))</f>
        <v/>
      </c>
      <c r="J55" s="62" t="str">
        <f>IF(G55="","",VLOOKUP(G55,選手情報!$L$2:$S$31,5))</f>
        <v/>
      </c>
      <c r="K55" s="62" t="str">
        <f>IF(G55="","",VLOOKUP(G55,選手情報!$L$2:$S$31,8))</f>
        <v/>
      </c>
    </row>
    <row r="56" spans="1:11" ht="24" customHeight="1" thickBot="1" x14ac:dyDescent="0.25"/>
    <row r="57" spans="1:11" ht="36" customHeight="1" thickBot="1" x14ac:dyDescent="0.25">
      <c r="A57" s="64"/>
      <c r="B57" s="66" t="s">
        <v>56</v>
      </c>
      <c r="C57" s="65"/>
      <c r="D57" s="86">
        <f>COUNTA(A59:A67)</f>
        <v>0</v>
      </c>
      <c r="E57" s="87"/>
      <c r="G57" s="64"/>
      <c r="H57" s="66" t="s">
        <v>55</v>
      </c>
      <c r="I57" s="65"/>
      <c r="J57" s="86">
        <f>COUNTA(G59:G67)</f>
        <v>0</v>
      </c>
      <c r="K57" s="87"/>
    </row>
    <row r="58" spans="1:11" ht="24" customHeight="1" x14ac:dyDescent="0.2">
      <c r="A58" s="88" t="s">
        <v>36</v>
      </c>
      <c r="B58" s="89"/>
      <c r="C58" s="19" t="s">
        <v>37</v>
      </c>
      <c r="D58" s="19" t="s">
        <v>38</v>
      </c>
      <c r="E58" s="19" t="s">
        <v>74</v>
      </c>
      <c r="G58" s="88" t="s">
        <v>36</v>
      </c>
      <c r="H58" s="89"/>
      <c r="I58" s="19" t="s">
        <v>37</v>
      </c>
      <c r="J58" s="19" t="s">
        <v>38</v>
      </c>
      <c r="K58" s="19" t="s">
        <v>74</v>
      </c>
    </row>
    <row r="59" spans="1:11" ht="24" customHeight="1" x14ac:dyDescent="0.2">
      <c r="A59" s="68"/>
      <c r="B59" s="62" t="str">
        <f>IF(A59="","",VLOOKUP(A59,選手情報!$L$2:$S$31,2))</f>
        <v/>
      </c>
      <c r="C59" s="62" t="str">
        <f>IF(A59="","",VLOOKUP(A59,選手情報!$L$2:$S$31,4))</f>
        <v/>
      </c>
      <c r="D59" s="62" t="str">
        <f>IF(A59="","",VLOOKUP(A59,選手情報!$L$2:$S$31,5))</f>
        <v/>
      </c>
      <c r="E59" s="62" t="str">
        <f>IF(A59="","",VLOOKUP(A59,選手情報!$L$2:$S$31,8))</f>
        <v/>
      </c>
      <c r="G59" s="68"/>
      <c r="H59" s="62" t="str">
        <f>IF(G59="","",VLOOKUP(G59,選手情報!$L$2:$S$31,2))</f>
        <v/>
      </c>
      <c r="I59" s="62" t="str">
        <f>IF(G59="","",VLOOKUP(G59,選手情報!$L$2:$S$31,4))</f>
        <v/>
      </c>
      <c r="J59" s="62" t="str">
        <f>IF(G59="","",VLOOKUP(G59,選手情報!$L$2:$S$31,5))</f>
        <v/>
      </c>
      <c r="K59" s="62" t="str">
        <f>IF(G59="","",VLOOKUP(G59,選手情報!$L$2:$S$31,8))</f>
        <v/>
      </c>
    </row>
    <row r="60" spans="1:11" ht="24" customHeight="1" x14ac:dyDescent="0.2">
      <c r="A60" s="68"/>
      <c r="B60" s="62" t="str">
        <f>IF(A60="","",VLOOKUP(A60,選手情報!$L$2:$S$31,2))</f>
        <v/>
      </c>
      <c r="C60" s="62" t="str">
        <f>IF(A60="","",VLOOKUP(A60,選手情報!$L$2:$S$31,4))</f>
        <v/>
      </c>
      <c r="D60" s="62" t="str">
        <f>IF(A60="","",VLOOKUP(A60,選手情報!$L$2:$S$31,5))</f>
        <v/>
      </c>
      <c r="E60" s="62" t="str">
        <f>IF(A60="","",VLOOKUP(A60,選手情報!$L$2:$S$31,8))</f>
        <v/>
      </c>
      <c r="G60" s="68"/>
      <c r="H60" s="62" t="str">
        <f>IF(G60="","",VLOOKUP(G60,選手情報!$L$2:$S$31,2))</f>
        <v/>
      </c>
      <c r="I60" s="62" t="str">
        <f>IF(G60="","",VLOOKUP(G60,選手情報!$L$2:$S$31,4))</f>
        <v/>
      </c>
      <c r="J60" s="62" t="str">
        <f>IF(G60="","",VLOOKUP(G60,選手情報!$L$2:$S$31,5))</f>
        <v/>
      </c>
      <c r="K60" s="62" t="str">
        <f>IF(G60="","",VLOOKUP(G60,選手情報!$L$2:$S$31,8))</f>
        <v/>
      </c>
    </row>
    <row r="61" spans="1:11" ht="24" customHeight="1" x14ac:dyDescent="0.2">
      <c r="A61" s="68"/>
      <c r="B61" s="62" t="str">
        <f>IF(A61="","",VLOOKUP(A61,選手情報!$L$2:$S$31,2))</f>
        <v/>
      </c>
      <c r="C61" s="62" t="str">
        <f>IF(A61="","",VLOOKUP(A61,選手情報!$L$2:$S$31,4))</f>
        <v/>
      </c>
      <c r="D61" s="62" t="str">
        <f>IF(A61="","",VLOOKUP(A61,選手情報!$L$2:$S$31,5))</f>
        <v/>
      </c>
      <c r="E61" s="62" t="str">
        <f>IF(A61="","",VLOOKUP(A61,選手情報!$L$2:$S$31,8))</f>
        <v/>
      </c>
      <c r="G61" s="68"/>
      <c r="H61" s="62" t="str">
        <f>IF(G61="","",VLOOKUP(G61,選手情報!$L$2:$S$31,2))</f>
        <v/>
      </c>
      <c r="I61" s="62" t="str">
        <f>IF(G61="","",VLOOKUP(G61,選手情報!$L$2:$S$31,4))</f>
        <v/>
      </c>
      <c r="J61" s="62" t="str">
        <f>IF(G61="","",VLOOKUP(G61,選手情報!$L$2:$S$31,5))</f>
        <v/>
      </c>
      <c r="K61" s="62" t="str">
        <f>IF(G61="","",VLOOKUP(G61,選手情報!$L$2:$S$31,8))</f>
        <v/>
      </c>
    </row>
    <row r="62" spans="1:11" ht="24" customHeight="1" x14ac:dyDescent="0.2">
      <c r="A62" s="68"/>
      <c r="B62" s="62" t="str">
        <f>IF(A62="","",VLOOKUP(A62,選手情報!$L$2:$S$31,2))</f>
        <v/>
      </c>
      <c r="C62" s="62" t="str">
        <f>IF(A62="","",VLOOKUP(A62,選手情報!$L$2:$S$31,4))</f>
        <v/>
      </c>
      <c r="D62" s="62" t="str">
        <f>IF(A62="","",VLOOKUP(A62,選手情報!$L$2:$S$31,5))</f>
        <v/>
      </c>
      <c r="E62" s="62" t="str">
        <f>IF(A62="","",VLOOKUP(A62,選手情報!$L$2:$S$31,8))</f>
        <v/>
      </c>
      <c r="G62" s="68"/>
      <c r="H62" s="62" t="str">
        <f>IF(G62="","",VLOOKUP(G62,選手情報!$L$2:$S$31,2))</f>
        <v/>
      </c>
      <c r="I62" s="62" t="str">
        <f>IF(G62="","",VLOOKUP(G62,選手情報!$L$2:$S$31,4))</f>
        <v/>
      </c>
      <c r="J62" s="62" t="str">
        <f>IF(G62="","",VLOOKUP(G62,選手情報!$L$2:$S$31,5))</f>
        <v/>
      </c>
      <c r="K62" s="62" t="str">
        <f>IF(G62="","",VLOOKUP(G62,選手情報!$L$2:$S$31,8))</f>
        <v/>
      </c>
    </row>
    <row r="63" spans="1:11" ht="24" customHeight="1" x14ac:dyDescent="0.2">
      <c r="A63" s="68"/>
      <c r="B63" s="62" t="str">
        <f>IF(A63="","",VLOOKUP(A63,選手情報!$L$2:$S$31,2))</f>
        <v/>
      </c>
      <c r="C63" s="62" t="str">
        <f>IF(A63="","",VLOOKUP(A63,選手情報!$L$2:$S$31,4))</f>
        <v/>
      </c>
      <c r="D63" s="62" t="str">
        <f>IF(A63="","",VLOOKUP(A63,選手情報!$L$2:$S$31,5))</f>
        <v/>
      </c>
      <c r="E63" s="62" t="str">
        <f>IF(A63="","",VLOOKUP(A63,選手情報!$L$2:$S$31,8))</f>
        <v/>
      </c>
      <c r="G63" s="68"/>
      <c r="H63" s="62" t="str">
        <f>IF(G63="","",VLOOKUP(G63,選手情報!$L$2:$S$31,2))</f>
        <v/>
      </c>
      <c r="I63" s="62" t="str">
        <f>IF(G63="","",VLOOKUP(G63,選手情報!$L$2:$S$31,4))</f>
        <v/>
      </c>
      <c r="J63" s="62" t="str">
        <f>IF(G63="","",VLOOKUP(G63,選手情報!$L$2:$S$31,5))</f>
        <v/>
      </c>
      <c r="K63" s="62" t="str">
        <f>IF(G63="","",VLOOKUP(G63,選手情報!$L$2:$S$31,8))</f>
        <v/>
      </c>
    </row>
    <row r="64" spans="1:11" ht="24" customHeight="1" x14ac:dyDescent="0.2">
      <c r="A64" s="68"/>
      <c r="B64" s="62" t="str">
        <f>IF(A64="","",VLOOKUP(A64,選手情報!$L$2:$S$31,2))</f>
        <v/>
      </c>
      <c r="C64" s="62" t="str">
        <f>IF(A64="","",VLOOKUP(A64,選手情報!$L$2:$S$31,4))</f>
        <v/>
      </c>
      <c r="D64" s="62" t="str">
        <f>IF(A64="","",VLOOKUP(A64,選手情報!$L$2:$S$31,5))</f>
        <v/>
      </c>
      <c r="E64" s="62" t="str">
        <f>IF(A64="","",VLOOKUP(A64,選手情報!$L$2:$S$31,8))</f>
        <v/>
      </c>
      <c r="G64" s="68"/>
      <c r="H64" s="62" t="str">
        <f>IF(G64="","",VLOOKUP(G64,選手情報!$L$2:$S$31,2))</f>
        <v/>
      </c>
      <c r="I64" s="62" t="str">
        <f>IF(G64="","",VLOOKUP(G64,選手情報!$L$2:$S$31,4))</f>
        <v/>
      </c>
      <c r="J64" s="62" t="str">
        <f>IF(G64="","",VLOOKUP(G64,選手情報!$L$2:$S$31,5))</f>
        <v/>
      </c>
      <c r="K64" s="62" t="str">
        <f>IF(G64="","",VLOOKUP(G64,選手情報!$L$2:$S$31,8))</f>
        <v/>
      </c>
    </row>
    <row r="65" spans="1:11" ht="24" customHeight="1" x14ac:dyDescent="0.2">
      <c r="A65" s="68"/>
      <c r="B65" s="62" t="str">
        <f>IF(A65="","",VLOOKUP(A65,選手情報!$L$2:$S$31,2))</f>
        <v/>
      </c>
      <c r="C65" s="62" t="str">
        <f>IF(A65="","",VLOOKUP(A65,選手情報!$L$2:$S$31,4))</f>
        <v/>
      </c>
      <c r="D65" s="62" t="str">
        <f>IF(A65="","",VLOOKUP(A65,選手情報!$L$2:$S$31,5))</f>
        <v/>
      </c>
      <c r="E65" s="62" t="str">
        <f>IF(A65="","",VLOOKUP(A65,選手情報!$L$2:$S$31,8))</f>
        <v/>
      </c>
      <c r="G65" s="68"/>
      <c r="H65" s="62" t="str">
        <f>IF(G65="","",VLOOKUP(G65,選手情報!$L$2:$S$31,2))</f>
        <v/>
      </c>
      <c r="I65" s="62" t="str">
        <f>IF(G65="","",VLOOKUP(G65,選手情報!$L$2:$S$31,4))</f>
        <v/>
      </c>
      <c r="J65" s="62" t="str">
        <f>IF(G65="","",VLOOKUP(G65,選手情報!$L$2:$S$31,5))</f>
        <v/>
      </c>
      <c r="K65" s="62" t="str">
        <f>IF(G65="","",VLOOKUP(G65,選手情報!$L$2:$S$31,8))</f>
        <v/>
      </c>
    </row>
    <row r="66" spans="1:11" ht="24" customHeight="1" x14ac:dyDescent="0.2">
      <c r="A66" s="68"/>
      <c r="B66" s="62" t="str">
        <f>IF(A66="","",VLOOKUP(A66,選手情報!$L$2:$S$31,2))</f>
        <v/>
      </c>
      <c r="C66" s="62" t="str">
        <f>IF(A66="","",VLOOKUP(A66,選手情報!$L$2:$S$31,4))</f>
        <v/>
      </c>
      <c r="D66" s="62" t="str">
        <f>IF(A66="","",VLOOKUP(A66,選手情報!$L$2:$S$31,5))</f>
        <v/>
      </c>
      <c r="E66" s="62" t="str">
        <f>IF(A66="","",VLOOKUP(A66,選手情報!$L$2:$S$31,8))</f>
        <v/>
      </c>
      <c r="G66" s="68"/>
      <c r="H66" s="62" t="str">
        <f>IF(G66="","",VLOOKUP(G66,選手情報!$L$2:$S$31,2))</f>
        <v/>
      </c>
      <c r="I66" s="62" t="str">
        <f>IF(G66="","",VLOOKUP(G66,選手情報!$L$2:$S$31,4))</f>
        <v/>
      </c>
      <c r="J66" s="62" t="str">
        <f>IF(G66="","",VLOOKUP(G66,選手情報!$L$2:$S$31,5))</f>
        <v/>
      </c>
      <c r="K66" s="62" t="str">
        <f>IF(G66="","",VLOOKUP(G66,選手情報!$L$2:$S$31,8))</f>
        <v/>
      </c>
    </row>
    <row r="67" spans="1:11" ht="24" customHeight="1" x14ac:dyDescent="0.2">
      <c r="A67" s="68"/>
      <c r="B67" s="62" t="str">
        <f>IF(A67="","",VLOOKUP(A67,選手情報!$L$2:$S$31,2))</f>
        <v/>
      </c>
      <c r="C67" s="62" t="str">
        <f>IF(A67="","",VLOOKUP(A67,選手情報!$L$2:$S$31,4))</f>
        <v/>
      </c>
      <c r="D67" s="62" t="str">
        <f>IF(A67="","",VLOOKUP(A67,選手情報!$L$2:$S$31,5))</f>
        <v/>
      </c>
      <c r="E67" s="62" t="str">
        <f>IF(A67="","",VLOOKUP(A67,選手情報!$L$2:$S$31,8))</f>
        <v/>
      </c>
      <c r="G67" s="68"/>
      <c r="H67" s="62" t="str">
        <f>IF(G67="","",VLOOKUP(G67,選手情報!$L$2:$S$31,2))</f>
        <v/>
      </c>
      <c r="I67" s="62" t="str">
        <f>IF(G67="","",VLOOKUP(G67,選手情報!$L$2:$S$31,4))</f>
        <v/>
      </c>
      <c r="J67" s="62" t="str">
        <f>IF(G67="","",VLOOKUP(G67,選手情報!$L$2:$S$31,5))</f>
        <v/>
      </c>
      <c r="K67" s="62" t="str">
        <f>IF(G67="","",VLOOKUP(G67,選手情報!$L$2:$S$31,8))</f>
        <v/>
      </c>
    </row>
    <row r="68" spans="1:11" ht="24" customHeight="1" thickBot="1" x14ac:dyDescent="0.25">
      <c r="A68" s="67"/>
      <c r="B68" s="67"/>
      <c r="C68" s="67"/>
    </row>
    <row r="69" spans="1:11" ht="36" customHeight="1" thickBot="1" x14ac:dyDescent="0.25">
      <c r="A69" s="64"/>
      <c r="B69" s="66" t="s">
        <v>78</v>
      </c>
      <c r="C69" s="65"/>
      <c r="D69" s="86">
        <f>COUNTA(A71:A79)</f>
        <v>0</v>
      </c>
      <c r="E69" s="87"/>
    </row>
    <row r="70" spans="1:11" ht="24" customHeight="1" x14ac:dyDescent="0.2">
      <c r="A70" s="88" t="s">
        <v>36</v>
      </c>
      <c r="B70" s="89"/>
      <c r="C70" s="19" t="s">
        <v>37</v>
      </c>
      <c r="D70" s="19" t="s">
        <v>38</v>
      </c>
      <c r="E70" s="19" t="s">
        <v>74</v>
      </c>
    </row>
    <row r="71" spans="1:11" ht="24" customHeight="1" x14ac:dyDescent="0.2">
      <c r="A71" s="68"/>
      <c r="B71" s="62" t="str">
        <f>IF(A71="","",VLOOKUP(A71,選手情報!$L$2:$S$31,2))</f>
        <v/>
      </c>
      <c r="C71" s="62" t="str">
        <f>IF(A71="","",VLOOKUP(A71,選手情報!$L$2:$S$31,4))</f>
        <v/>
      </c>
      <c r="D71" s="62" t="str">
        <f>IF(A71="","",VLOOKUP(A71,選手情報!$L$2:$S$31,5))</f>
        <v/>
      </c>
      <c r="E71" s="62" t="str">
        <f>IF(A71="","",VLOOKUP(A71,選手情報!$L$2:$S$31,8))</f>
        <v/>
      </c>
    </row>
    <row r="72" spans="1:11" ht="24" customHeight="1" x14ac:dyDescent="0.2">
      <c r="A72" s="68"/>
      <c r="B72" s="62" t="str">
        <f>IF(A72="","",VLOOKUP(A72,選手情報!$L$2:$S$31,2))</f>
        <v/>
      </c>
      <c r="C72" s="62" t="str">
        <f>IF(A72="","",VLOOKUP(A72,選手情報!$L$2:$S$31,4))</f>
        <v/>
      </c>
      <c r="D72" s="62" t="str">
        <f>IF(A72="","",VLOOKUP(A72,選手情報!$L$2:$S$31,5))</f>
        <v/>
      </c>
      <c r="E72" s="62" t="str">
        <f>IF(A72="","",VLOOKUP(A72,選手情報!$L$2:$S$31,8))</f>
        <v/>
      </c>
    </row>
    <row r="73" spans="1:11" ht="24" customHeight="1" x14ac:dyDescent="0.2">
      <c r="A73" s="68"/>
      <c r="B73" s="62" t="str">
        <f>IF(A73="","",VLOOKUP(A73,選手情報!$L$2:$S$31,2))</f>
        <v/>
      </c>
      <c r="C73" s="62" t="str">
        <f>IF(A73="","",VLOOKUP(A73,選手情報!$L$2:$S$31,4))</f>
        <v/>
      </c>
      <c r="D73" s="62" t="str">
        <f>IF(A73="","",VLOOKUP(A73,選手情報!$L$2:$S$31,5))</f>
        <v/>
      </c>
      <c r="E73" s="62" t="str">
        <f>IF(A73="","",VLOOKUP(A73,選手情報!$L$2:$S$31,8))</f>
        <v/>
      </c>
    </row>
    <row r="74" spans="1:11" ht="24" customHeight="1" x14ac:dyDescent="0.2">
      <c r="A74" s="68"/>
      <c r="B74" s="62" t="str">
        <f>IF(A74="","",VLOOKUP(A74,選手情報!$L$2:$S$31,2))</f>
        <v/>
      </c>
      <c r="C74" s="62" t="str">
        <f>IF(A74="","",VLOOKUP(A74,選手情報!$L$2:$S$31,4))</f>
        <v/>
      </c>
      <c r="D74" s="62" t="str">
        <f>IF(A74="","",VLOOKUP(A74,選手情報!$L$2:$S$31,5))</f>
        <v/>
      </c>
      <c r="E74" s="62" t="str">
        <f>IF(A74="","",VLOOKUP(A74,選手情報!$L$2:$S$31,8))</f>
        <v/>
      </c>
    </row>
    <row r="75" spans="1:11" ht="24" customHeight="1" x14ac:dyDescent="0.2">
      <c r="A75" s="68"/>
      <c r="B75" s="62" t="str">
        <f>IF(A75="","",VLOOKUP(A75,選手情報!$L$2:$S$31,2))</f>
        <v/>
      </c>
      <c r="C75" s="62" t="str">
        <f>IF(A75="","",VLOOKUP(A75,選手情報!$L$2:$S$31,4))</f>
        <v/>
      </c>
      <c r="D75" s="62" t="str">
        <f>IF(A75="","",VLOOKUP(A75,選手情報!$L$2:$S$31,5))</f>
        <v/>
      </c>
      <c r="E75" s="62" t="str">
        <f>IF(A75="","",VLOOKUP(A75,選手情報!$L$2:$S$31,8))</f>
        <v/>
      </c>
    </row>
    <row r="76" spans="1:11" ht="24" customHeight="1" x14ac:dyDescent="0.2">
      <c r="A76" s="68"/>
      <c r="B76" s="62" t="str">
        <f>IF(A76="","",VLOOKUP(A76,選手情報!$L$2:$S$31,2))</f>
        <v/>
      </c>
      <c r="C76" s="62" t="str">
        <f>IF(A76="","",VLOOKUP(A76,選手情報!$L$2:$S$31,4))</f>
        <v/>
      </c>
      <c r="D76" s="62" t="str">
        <f>IF(A76="","",VLOOKUP(A76,選手情報!$L$2:$S$31,5))</f>
        <v/>
      </c>
      <c r="E76" s="62" t="str">
        <f>IF(A76="","",VLOOKUP(A76,選手情報!$L$2:$S$31,8))</f>
        <v/>
      </c>
    </row>
    <row r="77" spans="1:11" ht="24" customHeight="1" x14ac:dyDescent="0.2">
      <c r="A77" s="68"/>
      <c r="B77" s="62" t="str">
        <f>IF(A77="","",VLOOKUP(A77,選手情報!$L$2:$S$31,2))</f>
        <v/>
      </c>
      <c r="C77" s="62" t="str">
        <f>IF(A77="","",VLOOKUP(A77,選手情報!$L$2:$S$31,4))</f>
        <v/>
      </c>
      <c r="D77" s="62" t="str">
        <f>IF(A77="","",VLOOKUP(A77,選手情報!$L$2:$S$31,5))</f>
        <v/>
      </c>
      <c r="E77" s="62" t="str">
        <f>IF(A77="","",VLOOKUP(A77,選手情報!$L$2:$S$31,8))</f>
        <v/>
      </c>
    </row>
    <row r="78" spans="1:11" ht="24" customHeight="1" x14ac:dyDescent="0.2">
      <c r="A78" s="68"/>
      <c r="B78" s="62" t="str">
        <f>IF(A78="","",VLOOKUP(A78,選手情報!$L$2:$S$31,2))</f>
        <v/>
      </c>
      <c r="C78" s="62" t="str">
        <f>IF(A78="","",VLOOKUP(A78,選手情報!$L$2:$S$31,4))</f>
        <v/>
      </c>
      <c r="D78" s="62" t="str">
        <f>IF(A78="","",VLOOKUP(A78,選手情報!$L$2:$S$31,5))</f>
        <v/>
      </c>
      <c r="E78" s="62" t="str">
        <f>IF(A78="","",VLOOKUP(A78,選手情報!$L$2:$S$31,8))</f>
        <v/>
      </c>
    </row>
    <row r="79" spans="1:11" ht="24" customHeight="1" x14ac:dyDescent="0.2">
      <c r="A79" s="68"/>
      <c r="B79" s="62" t="str">
        <f>IF(A79="","",VLOOKUP(A79,選手情報!$L$2:$S$31,2))</f>
        <v/>
      </c>
      <c r="C79" s="62" t="str">
        <f>IF(A79="","",VLOOKUP(A79,選手情報!$L$2:$S$31,4))</f>
        <v/>
      </c>
      <c r="D79" s="62" t="str">
        <f>IF(A79="","",VLOOKUP(A79,選手情報!$L$2:$S$31,5))</f>
        <v/>
      </c>
      <c r="E79" s="62" t="str">
        <f>IF(A79="","",VLOOKUP(A79,選手情報!$L$2:$S$31,8))</f>
        <v/>
      </c>
    </row>
    <row r="80" spans="1:11" ht="19.2" x14ac:dyDescent="0.2">
      <c r="A80" s="67"/>
      <c r="B80" s="67"/>
      <c r="C80" s="67"/>
    </row>
  </sheetData>
  <sheetProtection formatCells="0"/>
  <mergeCells count="24">
    <mergeCell ref="G58:H58"/>
    <mergeCell ref="D1:G1"/>
    <mergeCell ref="D29:E29"/>
    <mergeCell ref="A30:B30"/>
    <mergeCell ref="D41:G41"/>
    <mergeCell ref="A43:D43"/>
    <mergeCell ref="A3:D3"/>
    <mergeCell ref="D5:E5"/>
    <mergeCell ref="D69:E69"/>
    <mergeCell ref="A70:B70"/>
    <mergeCell ref="J5:K5"/>
    <mergeCell ref="A6:B6"/>
    <mergeCell ref="G6:H6"/>
    <mergeCell ref="D17:E17"/>
    <mergeCell ref="J17:K17"/>
    <mergeCell ref="A18:B18"/>
    <mergeCell ref="G18:H18"/>
    <mergeCell ref="J45:K45"/>
    <mergeCell ref="D45:E45"/>
    <mergeCell ref="A46:B46"/>
    <mergeCell ref="G46:H46"/>
    <mergeCell ref="D57:E57"/>
    <mergeCell ref="J57:K57"/>
    <mergeCell ref="A58:B58"/>
  </mergeCells>
  <phoneticPr fontId="2"/>
  <dataValidations count="1">
    <dataValidation type="list" allowBlank="1" showInputMessage="1" showErrorMessage="1" sqref="G7:G15 A7:A15 A59:A67 G59:G67 A71:A79 G47:G55 A47:A55 A19:A27 G19:G27 A31:A39" xr:uid="{0A26CB26-8E4B-4763-912E-9655F4696D5A}">
      <formula1>$O$3:$O$40</formula1>
    </dataValidation>
  </dataValidations>
  <hyperlinks>
    <hyperlink ref="M3" location="基本情報!C4" display="戻る" xr:uid="{B2484C14-5337-4CB1-8C06-6D3B3704C5F7}"/>
    <hyperlink ref="M43" location="基本情報!C4" display="戻る" xr:uid="{D106E269-43DF-4DEF-9E13-CC2110FDCFBF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74" orientation="portrait" verticalDpi="0" r:id="rId1"/>
  <headerFooter alignWithMargins="0"/>
  <rowBreaks count="1" manualBreakCount="1">
    <brk id="40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C0FE6-0325-4DB4-8E1A-A1A5BBB06184}">
  <sheetPr>
    <tabColor indexed="14"/>
  </sheetPr>
  <dimension ref="A1:O30"/>
  <sheetViews>
    <sheetView showGridLines="0" zoomScaleNormal="100" workbookViewId="0">
      <selection activeCell="B3" sqref="B3:M3"/>
    </sheetView>
  </sheetViews>
  <sheetFormatPr defaultRowHeight="13.2" x14ac:dyDescent="0.2"/>
  <cols>
    <col min="1" max="1" width="4.109375" customWidth="1"/>
    <col min="2" max="2" width="10.6640625" customWidth="1"/>
    <col min="3" max="3" width="2.21875" customWidth="1"/>
    <col min="4" max="4" width="22.109375" customWidth="1"/>
    <col min="5" max="5" width="5.6640625" customWidth="1"/>
    <col min="6" max="6" width="5.21875" customWidth="1"/>
    <col min="7" max="7" width="7.44140625" customWidth="1"/>
    <col min="8" max="8" width="7.21875" customWidth="1"/>
    <col min="9" max="9" width="15.109375" customWidth="1"/>
    <col min="10" max="10" width="3.88671875" customWidth="1"/>
    <col min="11" max="11" width="5.21875" customWidth="1"/>
    <col min="12" max="12" width="6.88671875" customWidth="1"/>
    <col min="13" max="13" width="2.6640625" customWidth="1"/>
  </cols>
  <sheetData>
    <row r="1" spans="1:15" ht="32.25" customHeight="1" x14ac:dyDescent="0.2">
      <c r="A1" s="11" t="s">
        <v>60</v>
      </c>
      <c r="B1" s="15" t="s">
        <v>34</v>
      </c>
      <c r="C1" s="15"/>
      <c r="D1" s="97" t="str">
        <f>Sheet1!$D$9</f>
        <v>１２月２１日</v>
      </c>
      <c r="E1" s="97"/>
      <c r="F1" s="97"/>
      <c r="G1" s="97"/>
      <c r="N1" s="47">
        <v>1</v>
      </c>
    </row>
    <row r="2" spans="1:15" ht="23.25" customHeight="1" x14ac:dyDescent="0.2">
      <c r="B2" t="s">
        <v>35</v>
      </c>
      <c r="I2" s="98" t="s">
        <v>43</v>
      </c>
      <c r="J2" s="98"/>
      <c r="K2" s="98"/>
      <c r="L2" s="98"/>
      <c r="M2" s="98"/>
      <c r="N2" s="47">
        <v>2</v>
      </c>
    </row>
    <row r="3" spans="1:15" ht="43.5" customHeight="1" x14ac:dyDescent="0.2">
      <c r="B3" s="107">
        <f>Sheet1!$C$9</f>
        <v>75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9"/>
      <c r="N3" s="47">
        <v>3</v>
      </c>
      <c r="O3" s="32" t="s">
        <v>62</v>
      </c>
    </row>
    <row r="4" spans="1:15" ht="30.75" customHeight="1" x14ac:dyDescent="0.2">
      <c r="B4" s="17" t="s">
        <v>31</v>
      </c>
      <c r="C4" s="18"/>
      <c r="D4" s="102">
        <f>基本情報!$C$4</f>
        <v>0</v>
      </c>
      <c r="E4" s="102"/>
      <c r="F4" s="103"/>
      <c r="G4" s="88" t="s">
        <v>42</v>
      </c>
      <c r="H4" s="104"/>
      <c r="I4" s="105">
        <f>基本情報!$F$4</f>
        <v>0</v>
      </c>
      <c r="J4" s="105"/>
      <c r="K4" s="105"/>
      <c r="L4" s="105"/>
      <c r="M4" s="106"/>
      <c r="N4" s="47">
        <v>4</v>
      </c>
    </row>
    <row r="5" spans="1:15" ht="30" customHeight="1" x14ac:dyDescent="0.2">
      <c r="B5" s="3"/>
      <c r="C5" s="48"/>
      <c r="D5" s="33" t="s">
        <v>36</v>
      </c>
      <c r="E5" s="19" t="s">
        <v>37</v>
      </c>
      <c r="F5" s="19" t="s">
        <v>38</v>
      </c>
      <c r="G5" s="19" t="s">
        <v>39</v>
      </c>
      <c r="H5" s="19" t="s">
        <v>40</v>
      </c>
      <c r="I5" s="19" t="s">
        <v>41</v>
      </c>
      <c r="J5" s="96" t="s">
        <v>74</v>
      </c>
      <c r="K5" s="96"/>
      <c r="L5" s="96"/>
      <c r="M5" s="96"/>
      <c r="N5" s="47">
        <v>5</v>
      </c>
    </row>
    <row r="6" spans="1:15" ht="30" customHeight="1" x14ac:dyDescent="0.2">
      <c r="B6" s="19">
        <v>1</v>
      </c>
      <c r="C6" s="49"/>
      <c r="D6" s="55" t="str">
        <f>IF(C6="","",VLOOKUP(C6,選手情報!$B$2:$I$51,2))</f>
        <v/>
      </c>
      <c r="E6" s="55" t="str">
        <f>IF(C6="","",VLOOKUP(C6,選手情報!$B$2:$I$51,4))</f>
        <v/>
      </c>
      <c r="F6" s="55" t="str">
        <f>IF(C6="","",VLOOKUP(C6,選手情報!$B$2:$I$51,5))</f>
        <v/>
      </c>
      <c r="G6" s="56" t="str">
        <f>IF(C6="","",VLOOKUP(C6,選手情報!$B$2:$I$51,6))</f>
        <v/>
      </c>
      <c r="H6" s="56" t="str">
        <f>IF(C6="","",VLOOKUP(C6,選手情報!$B$2:$I$51,7))</f>
        <v/>
      </c>
      <c r="I6" s="57" t="str">
        <f>IF(C6="","",VLOOKUP(C6,選手情報!$B$2:$I$51,3))</f>
        <v/>
      </c>
      <c r="J6" s="88" t="str">
        <f>IF(C6="","",VLOOKUP(C6,選手情報!$B$2:$I$51,8))</f>
        <v/>
      </c>
      <c r="K6" s="104"/>
      <c r="L6" s="104"/>
      <c r="M6" s="89"/>
      <c r="N6" s="47">
        <v>6</v>
      </c>
    </row>
    <row r="7" spans="1:15" ht="30" customHeight="1" x14ac:dyDescent="0.2">
      <c r="B7" s="19">
        <v>2</v>
      </c>
      <c r="C7" s="49"/>
      <c r="D7" s="55" t="str">
        <f>IF(C7="","",VLOOKUP(C7,選手情報!$B$2:$I$51,2))</f>
        <v/>
      </c>
      <c r="E7" s="55" t="str">
        <f>IF(C7="","",VLOOKUP(C7,選手情報!$B$2:$I$51,4))</f>
        <v/>
      </c>
      <c r="F7" s="55" t="str">
        <f>IF(C7="","",VLOOKUP(C7,選手情報!$B$2:$I$51,5))</f>
        <v/>
      </c>
      <c r="G7" s="56" t="str">
        <f>IF(C7="","",VLOOKUP(C7,選手情報!$B$2:$I$51,6))</f>
        <v/>
      </c>
      <c r="H7" s="56" t="str">
        <f>IF(C7="","",VLOOKUP(C7,選手情報!$B$2:$I$51,7))</f>
        <v/>
      </c>
      <c r="I7" s="57" t="str">
        <f>IF(C7="","",VLOOKUP(C7,選手情報!$B$2:$I$51,3))</f>
        <v/>
      </c>
      <c r="J7" s="88" t="str">
        <f>IF(C7="","",VLOOKUP(C7,選手情報!$B$2:$I$51,8))</f>
        <v/>
      </c>
      <c r="K7" s="104"/>
      <c r="L7" s="104"/>
      <c r="M7" s="89"/>
      <c r="N7" s="47">
        <v>7</v>
      </c>
    </row>
    <row r="8" spans="1:15" ht="30" customHeight="1" x14ac:dyDescent="0.2">
      <c r="B8" s="19">
        <v>3</v>
      </c>
      <c r="C8" s="49"/>
      <c r="D8" s="55" t="str">
        <f>IF(C8="","",VLOOKUP(C8,選手情報!$B$2:$I$51,2))</f>
        <v/>
      </c>
      <c r="E8" s="55" t="str">
        <f>IF(C8="","",VLOOKUP(C8,選手情報!$B$2:$I$51,4))</f>
        <v/>
      </c>
      <c r="F8" s="55" t="str">
        <f>IF(C8="","",VLOOKUP(C8,選手情報!$B$2:$I$51,5))</f>
        <v/>
      </c>
      <c r="G8" s="56" t="str">
        <f>IF(C8="","",VLOOKUP(C8,選手情報!$B$2:$I$51,6))</f>
        <v/>
      </c>
      <c r="H8" s="56" t="str">
        <f>IF(C8="","",VLOOKUP(C8,選手情報!$B$2:$I$51,7))</f>
        <v/>
      </c>
      <c r="I8" s="57" t="str">
        <f>IF(C8="","",VLOOKUP(C8,選手情報!$B$2:$I$51,3))</f>
        <v/>
      </c>
      <c r="J8" s="88" t="str">
        <f>IF(C8="","",VLOOKUP(C8,選手情報!$B$2:$I$51,8))</f>
        <v/>
      </c>
      <c r="K8" s="104"/>
      <c r="L8" s="104"/>
      <c r="M8" s="89"/>
      <c r="N8" s="47">
        <v>8</v>
      </c>
    </row>
    <row r="9" spans="1:15" ht="30" customHeight="1" x14ac:dyDescent="0.2">
      <c r="B9" s="19">
        <v>4</v>
      </c>
      <c r="C9" s="49"/>
      <c r="D9" s="55" t="str">
        <f>IF(C9="","",VLOOKUP(C9,選手情報!$B$2:$I$51,2))</f>
        <v/>
      </c>
      <c r="E9" s="55" t="str">
        <f>IF(C9="","",VLOOKUP(C9,選手情報!$B$2:$I$51,4))</f>
        <v/>
      </c>
      <c r="F9" s="55" t="str">
        <f>IF(C9="","",VLOOKUP(C9,選手情報!$B$2:$I$51,5))</f>
        <v/>
      </c>
      <c r="G9" s="56" t="str">
        <f>IF(C9="","",VLOOKUP(C9,選手情報!$B$2:$I$51,6))</f>
        <v/>
      </c>
      <c r="H9" s="56" t="str">
        <f>IF(C9="","",VLOOKUP(C9,選手情報!$B$2:$I$51,7))</f>
        <v/>
      </c>
      <c r="I9" s="57" t="str">
        <f>IF(C9="","",VLOOKUP(C9,選手情報!$B$2:$I$51,3))</f>
        <v/>
      </c>
      <c r="J9" s="88" t="str">
        <f>IF(C9="","",VLOOKUP(C9,選手情報!$B$2:$I$51,8))</f>
        <v/>
      </c>
      <c r="K9" s="104"/>
      <c r="L9" s="104"/>
      <c r="M9" s="89"/>
      <c r="N9" s="47">
        <v>9</v>
      </c>
    </row>
    <row r="10" spans="1:15" ht="30" customHeight="1" x14ac:dyDescent="0.2">
      <c r="B10" s="19">
        <v>5</v>
      </c>
      <c r="C10" s="49"/>
      <c r="D10" s="55" t="str">
        <f>IF(C10="","",VLOOKUP(C10,選手情報!$B$2:$I$51,2))</f>
        <v/>
      </c>
      <c r="E10" s="55" t="str">
        <f>IF(C10="","",VLOOKUP(C10,選手情報!$B$2:$I$51,4))</f>
        <v/>
      </c>
      <c r="F10" s="55" t="str">
        <f>IF(C10="","",VLOOKUP(C10,選手情報!$B$2:$I$51,5))</f>
        <v/>
      </c>
      <c r="G10" s="56" t="str">
        <f>IF(C10="","",VLOOKUP(C10,選手情報!$B$2:$I$51,6))</f>
        <v/>
      </c>
      <c r="H10" s="56" t="str">
        <f>IF(C10="","",VLOOKUP(C10,選手情報!$B$2:$I$51,7))</f>
        <v/>
      </c>
      <c r="I10" s="57" t="str">
        <f>IF(C10="","",VLOOKUP(C10,選手情報!$B$2:$I$51,3))</f>
        <v/>
      </c>
      <c r="J10" s="88" t="str">
        <f>IF(C10="","",VLOOKUP(C10,選手情報!$B$2:$I$51,8))</f>
        <v/>
      </c>
      <c r="K10" s="104"/>
      <c r="L10" s="104"/>
      <c r="M10" s="89"/>
      <c r="N10" s="47">
        <v>10</v>
      </c>
    </row>
    <row r="11" spans="1:15" ht="30" customHeight="1" x14ac:dyDescent="0.2">
      <c r="B11" s="19">
        <v>6</v>
      </c>
      <c r="C11" s="49"/>
      <c r="D11" s="55" t="str">
        <f>IF(C11="","",VLOOKUP(C11,選手情報!$B$2:$I$51,2))</f>
        <v/>
      </c>
      <c r="E11" s="55" t="str">
        <f>IF(C11="","",VLOOKUP(C11,選手情報!$B$2:$I$51,4))</f>
        <v/>
      </c>
      <c r="F11" s="55" t="str">
        <f>IF(C11="","",VLOOKUP(C11,選手情報!$B$2:$I$51,5))</f>
        <v/>
      </c>
      <c r="G11" s="56" t="str">
        <f>IF(C11="","",VLOOKUP(C11,選手情報!$B$2:$I$51,6))</f>
        <v/>
      </c>
      <c r="H11" s="56" t="str">
        <f>IF(C11="","",VLOOKUP(C11,選手情報!$B$2:$I$51,7))</f>
        <v/>
      </c>
      <c r="I11" s="57" t="str">
        <f>IF(C11="","",VLOOKUP(C11,選手情報!$B$2:$I$51,3))</f>
        <v/>
      </c>
      <c r="J11" s="88" t="str">
        <f>IF(C11="","",VLOOKUP(C11,選手情報!$B$2:$I$51,8))</f>
        <v/>
      </c>
      <c r="K11" s="104"/>
      <c r="L11" s="104"/>
      <c r="M11" s="89"/>
      <c r="N11" s="47">
        <v>11</v>
      </c>
    </row>
    <row r="12" spans="1:15" x14ac:dyDescent="0.2">
      <c r="N12" s="47">
        <v>12</v>
      </c>
    </row>
    <row r="13" spans="1:15" x14ac:dyDescent="0.2">
      <c r="N13" s="47">
        <v>13</v>
      </c>
    </row>
    <row r="14" spans="1:15" x14ac:dyDescent="0.2">
      <c r="N14" s="47">
        <v>14</v>
      </c>
    </row>
    <row r="15" spans="1:15" ht="32.25" customHeight="1" x14ac:dyDescent="0.2">
      <c r="A15" s="11" t="s">
        <v>61</v>
      </c>
      <c r="B15" s="15" t="s">
        <v>34</v>
      </c>
      <c r="C15" s="15"/>
      <c r="D15" s="97" t="str">
        <f>Sheet1!$D$9</f>
        <v>１２月２１日</v>
      </c>
      <c r="E15" s="97"/>
      <c r="F15" s="97"/>
      <c r="G15" s="97"/>
      <c r="N15" s="47">
        <v>15</v>
      </c>
    </row>
    <row r="16" spans="1:15" ht="23.25" customHeight="1" x14ac:dyDescent="0.2">
      <c r="B16" t="s">
        <v>44</v>
      </c>
      <c r="I16" s="98" t="s">
        <v>43</v>
      </c>
      <c r="J16" s="98"/>
      <c r="K16" s="98"/>
      <c r="L16" s="98"/>
      <c r="M16" s="98"/>
      <c r="N16" s="47">
        <v>16</v>
      </c>
    </row>
    <row r="17" spans="2:14" ht="43.5" customHeight="1" x14ac:dyDescent="0.2">
      <c r="B17" s="99">
        <f>Sheet1!$C$10</f>
        <v>45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1"/>
      <c r="N17" s="47">
        <v>17</v>
      </c>
    </row>
    <row r="18" spans="2:14" ht="30.75" customHeight="1" x14ac:dyDescent="0.2">
      <c r="B18" s="17" t="s">
        <v>31</v>
      </c>
      <c r="C18" s="18"/>
      <c r="D18" s="102">
        <f>基本情報!$C$4</f>
        <v>0</v>
      </c>
      <c r="E18" s="102"/>
      <c r="F18" s="103"/>
      <c r="G18" s="88" t="s">
        <v>42</v>
      </c>
      <c r="H18" s="104"/>
      <c r="I18" s="105">
        <f>基本情報!$F$4</f>
        <v>0</v>
      </c>
      <c r="J18" s="105"/>
      <c r="K18" s="105"/>
      <c r="L18" s="105"/>
      <c r="M18" s="106"/>
      <c r="N18" s="47">
        <v>18</v>
      </c>
    </row>
    <row r="19" spans="2:14" ht="26.25" customHeight="1" x14ac:dyDescent="0.2">
      <c r="B19" s="3"/>
      <c r="C19" s="48"/>
      <c r="D19" s="33" t="s">
        <v>36</v>
      </c>
      <c r="E19" s="19" t="s">
        <v>37</v>
      </c>
      <c r="F19" s="19" t="s">
        <v>38</v>
      </c>
      <c r="G19" s="19" t="s">
        <v>39</v>
      </c>
      <c r="H19" s="19" t="s">
        <v>40</v>
      </c>
      <c r="I19" s="19" t="s">
        <v>41</v>
      </c>
      <c r="J19" s="96" t="s">
        <v>74</v>
      </c>
      <c r="K19" s="96"/>
      <c r="L19" s="96"/>
      <c r="M19" s="96"/>
      <c r="N19" s="47">
        <v>19</v>
      </c>
    </row>
    <row r="20" spans="2:14" ht="39" customHeight="1" x14ac:dyDescent="0.2">
      <c r="B20" s="29" t="s">
        <v>46</v>
      </c>
      <c r="C20" s="49"/>
      <c r="D20" s="55" t="str">
        <f>IF(C20="","",VLOOKUP(C20,選手情報!$L$2:$S$31,2))</f>
        <v/>
      </c>
      <c r="E20" s="55" t="str">
        <f>IF(C20="","",VLOOKUP(C20,選手情報!$L$2:$S$31,4))</f>
        <v/>
      </c>
      <c r="F20" s="55" t="str">
        <f>IF(C20="","",VLOOKUP(C20,選手情報!$L$2:$S$31,5))</f>
        <v/>
      </c>
      <c r="G20" s="56" t="str">
        <f>IF(C20="","",VLOOKUP(C20,選手情報!$L$2:$S$31,6))</f>
        <v/>
      </c>
      <c r="H20" s="56" t="str">
        <f>IF(C20="","",VLOOKUP(C20,選手情報!$L$2:$S$31,7))</f>
        <v/>
      </c>
      <c r="I20" s="57" t="str">
        <f>IF(C20="","",VLOOKUP(C20,選手情報!$L$2:$S$31,3))</f>
        <v/>
      </c>
      <c r="J20" s="88" t="str">
        <f>IF(C20="","",VLOOKUP(C20,選手情報!$L$2:$S$31,8))</f>
        <v/>
      </c>
      <c r="K20" s="104"/>
      <c r="L20" s="104"/>
      <c r="M20" s="89"/>
      <c r="N20" s="47">
        <v>20</v>
      </c>
    </row>
    <row r="21" spans="2:14" ht="39" customHeight="1" x14ac:dyDescent="0.2">
      <c r="B21" s="29" t="s">
        <v>47</v>
      </c>
      <c r="C21" s="49"/>
      <c r="D21" s="55" t="str">
        <f>IF(C21="","",VLOOKUP(C21,選手情報!$L$2:$S$31,2))</f>
        <v/>
      </c>
      <c r="E21" s="55" t="str">
        <f>IF(C21="","",VLOOKUP(C21,選手情報!$L$2:$S$31,4))</f>
        <v/>
      </c>
      <c r="F21" s="55" t="str">
        <f>IF(C21="","",VLOOKUP(C21,選手情報!$L$2:$S$31,5))</f>
        <v/>
      </c>
      <c r="G21" s="56" t="str">
        <f>IF(C21="","",VLOOKUP(C21,選手情報!$L$2:$S$31,6))</f>
        <v/>
      </c>
      <c r="H21" s="56" t="str">
        <f>IF(C21="","",VLOOKUP(C21,選手情報!$L$2:$S$31,7))</f>
        <v/>
      </c>
      <c r="I21" s="57" t="str">
        <f>IF(C21="","",VLOOKUP(C21,選手情報!$L$2:$S$31,3))</f>
        <v/>
      </c>
      <c r="J21" s="88" t="str">
        <f>IF(C21="","",VLOOKUP(C21,選手情報!$L$2:$S$31,8))</f>
        <v/>
      </c>
      <c r="K21" s="104"/>
      <c r="L21" s="104"/>
      <c r="M21" s="89"/>
      <c r="N21" s="47">
        <v>21</v>
      </c>
    </row>
    <row r="22" spans="2:14" ht="39" customHeight="1" x14ac:dyDescent="0.2">
      <c r="B22" s="29" t="s">
        <v>48</v>
      </c>
      <c r="C22" s="49"/>
      <c r="D22" s="55" t="str">
        <f>IF(C22="","",VLOOKUP(C22,選手情報!$L$2:$S$31,2))</f>
        <v/>
      </c>
      <c r="E22" s="55" t="str">
        <f>IF(C22="","",VLOOKUP(C22,選手情報!$L$2:$S$31,4))</f>
        <v/>
      </c>
      <c r="F22" s="55" t="str">
        <f>IF(C22="","",VLOOKUP(C22,選手情報!$L$2:$S$31,5))</f>
        <v/>
      </c>
      <c r="G22" s="56" t="str">
        <f>IF(C22="","",VLOOKUP(C22,選手情報!$L$2:$S$31,6))</f>
        <v/>
      </c>
      <c r="H22" s="56" t="str">
        <f>IF(C22="","",VLOOKUP(C22,選手情報!$L$2:$S$31,7))</f>
        <v/>
      </c>
      <c r="I22" s="57" t="str">
        <f>IF(C22="","",VLOOKUP(C22,選手情報!$L$2:$S$31,3))</f>
        <v/>
      </c>
      <c r="J22" s="88" t="str">
        <f>IF(C22="","",VLOOKUP(C22,選手情報!$L$2:$S$31,8))</f>
        <v/>
      </c>
      <c r="K22" s="104"/>
      <c r="L22" s="104"/>
      <c r="M22" s="89"/>
      <c r="N22" s="47">
        <v>22</v>
      </c>
    </row>
    <row r="23" spans="2:14" ht="39" customHeight="1" x14ac:dyDescent="0.2">
      <c r="B23" s="19" t="s">
        <v>45</v>
      </c>
      <c r="C23" s="49"/>
      <c r="D23" s="55" t="str">
        <f>IF(C23="","",VLOOKUP(C23,選手情報!$L$2:$S$31,2))</f>
        <v/>
      </c>
      <c r="E23" s="55" t="str">
        <f>IF(C23="","",VLOOKUP(C23,選手情報!$L$2:$S$31,4))</f>
        <v/>
      </c>
      <c r="F23" s="55" t="str">
        <f>IF(C23="","",VLOOKUP(C23,選手情報!$L$2:$S$31,5))</f>
        <v/>
      </c>
      <c r="G23" s="56" t="str">
        <f>IF(C23="","",VLOOKUP(C23,選手情報!$L$2:$S$31,6))</f>
        <v/>
      </c>
      <c r="H23" s="56" t="str">
        <f>IF(C23="","",VLOOKUP(C23,選手情報!$L$2:$S$31,7))</f>
        <v/>
      </c>
      <c r="I23" s="57" t="str">
        <f>IF(C23="","",VLOOKUP(C23,選手情報!$L$2:$S$31,3))</f>
        <v/>
      </c>
      <c r="J23" s="88" t="str">
        <f>IF(C23="","",VLOOKUP(C23,選手情報!$L$2:$S$31,8))</f>
        <v/>
      </c>
      <c r="K23" s="104"/>
      <c r="L23" s="104"/>
      <c r="M23" s="89"/>
      <c r="N23" s="47">
        <v>23</v>
      </c>
    </row>
    <row r="24" spans="2:14" ht="39" customHeight="1" x14ac:dyDescent="0.2">
      <c r="B24" s="19" t="s">
        <v>45</v>
      </c>
      <c r="C24" s="49"/>
      <c r="D24" s="55" t="str">
        <f>IF(C24="","",VLOOKUP(C24,選手情報!$L$2:$S$31,2))</f>
        <v/>
      </c>
      <c r="E24" s="55" t="str">
        <f>IF(C24="","",VLOOKUP(C24,選手情報!$L$2:$S$31,4))</f>
        <v/>
      </c>
      <c r="F24" s="55" t="str">
        <f>IF(C24="","",VLOOKUP(C24,選手情報!$L$2:$S$31,5))</f>
        <v/>
      </c>
      <c r="G24" s="56" t="str">
        <f>IF(C24="","",VLOOKUP(C24,選手情報!$L$2:$S$31,6))</f>
        <v/>
      </c>
      <c r="H24" s="56" t="str">
        <f>IF(C24="","",VLOOKUP(C24,選手情報!$L$2:$S$31,7))</f>
        <v/>
      </c>
      <c r="I24" s="57" t="str">
        <f>IF(C24="","",VLOOKUP(C24,選手情報!$L$2:$S$31,3))</f>
        <v/>
      </c>
      <c r="J24" s="88" t="str">
        <f>IF(C24="","",VLOOKUP(C24,選手情報!$L$2:$S$31,8))</f>
        <v/>
      </c>
      <c r="K24" s="104"/>
      <c r="L24" s="104"/>
      <c r="M24" s="89"/>
      <c r="N24" s="47">
        <v>24</v>
      </c>
    </row>
    <row r="25" spans="2:14" x14ac:dyDescent="0.2">
      <c r="N25" s="47">
        <v>25</v>
      </c>
    </row>
    <row r="26" spans="2:14" x14ac:dyDescent="0.2">
      <c r="N26" s="47">
        <v>26</v>
      </c>
    </row>
    <row r="27" spans="2:14" x14ac:dyDescent="0.2">
      <c r="N27" s="47">
        <v>27</v>
      </c>
    </row>
    <row r="28" spans="2:14" ht="30" customHeight="1" x14ac:dyDescent="0.2">
      <c r="B28" s="32" t="s">
        <v>62</v>
      </c>
      <c r="C28" s="32"/>
      <c r="N28" s="47">
        <v>28</v>
      </c>
    </row>
    <row r="29" spans="2:14" x14ac:dyDescent="0.2">
      <c r="N29" s="47">
        <v>29</v>
      </c>
    </row>
    <row r="30" spans="2:14" x14ac:dyDescent="0.2">
      <c r="N30" s="47">
        <v>30</v>
      </c>
    </row>
  </sheetData>
  <sheetProtection formatCells="0" selectLockedCells="1"/>
  <mergeCells count="25">
    <mergeCell ref="J20:M20"/>
    <mergeCell ref="J21:M21"/>
    <mergeCell ref="J22:M22"/>
    <mergeCell ref="J23:M23"/>
    <mergeCell ref="J24:M24"/>
    <mergeCell ref="D1:G1"/>
    <mergeCell ref="I2:M2"/>
    <mergeCell ref="B3:M3"/>
    <mergeCell ref="D4:F4"/>
    <mergeCell ref="G4:H4"/>
    <mergeCell ref="I4:M4"/>
    <mergeCell ref="J5:M5"/>
    <mergeCell ref="J19:M19"/>
    <mergeCell ref="D15:G15"/>
    <mergeCell ref="I16:M16"/>
    <mergeCell ref="B17:M17"/>
    <mergeCell ref="D18:F18"/>
    <mergeCell ref="G18:H18"/>
    <mergeCell ref="I18:M18"/>
    <mergeCell ref="J11:M11"/>
    <mergeCell ref="J6:M6"/>
    <mergeCell ref="J7:M7"/>
    <mergeCell ref="J8:M8"/>
    <mergeCell ref="J9:M9"/>
    <mergeCell ref="J10:M10"/>
  </mergeCells>
  <phoneticPr fontId="2"/>
  <conditionalFormatting sqref="C6:C11">
    <cfRule type="cellIs" dxfId="2" priority="2" stopIfTrue="1" operator="equal">
      <formula>0</formula>
    </cfRule>
  </conditionalFormatting>
  <conditionalFormatting sqref="C20:C24">
    <cfRule type="cellIs" dxfId="1" priority="3" stopIfTrue="1" operator="equal">
      <formula>0</formula>
    </cfRule>
  </conditionalFormatting>
  <conditionalFormatting sqref="D4:F4 I4:M4 D18:F18 I18:M18">
    <cfRule type="cellIs" dxfId="0" priority="1" stopIfTrue="1" operator="equal">
      <formula>0</formula>
    </cfRule>
  </conditionalFormatting>
  <dataValidations count="2">
    <dataValidation imeMode="on" allowBlank="1" showInputMessage="1" showErrorMessage="1" sqref="D6:J11 I18:M18 D4:F4 I4:M4 D18:F18 D20:J24" xr:uid="{3C142770-0FFD-4C20-AFB7-15FD35A52AEA}"/>
    <dataValidation type="list" allowBlank="1" showInputMessage="1" showErrorMessage="1" sqref="C6:C11 C20:C24" xr:uid="{866E79B1-EF1E-450F-B19A-CDFD7E130FCD}">
      <formula1>$N$1:$N$30</formula1>
    </dataValidation>
  </dataValidations>
  <hyperlinks>
    <hyperlink ref="B28" location="基本情報!A1" display="戻る" xr:uid="{FEABFB8D-8868-442F-937B-728E25757AAF}"/>
    <hyperlink ref="O3" location="基本情報!C4" display="戻る" xr:uid="{F9659B87-A3E4-401F-894F-756030DC0514}"/>
  </hyperlinks>
  <pageMargins left="0.75" right="0.75" top="1" bottom="1" header="0.51200000000000001" footer="0.51200000000000001"/>
  <pageSetup paperSize="9" scale="130" orientation="landscape" verticalDpi="0" r:id="rId1"/>
  <headerFooter alignWithMargins="0"/>
  <ignoredErrors>
    <ignoredError sqref="D4 I4 D18 I18" unlockedFormula="1"/>
  </ignoredErrors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Sheet1</vt:lpstr>
      <vt:lpstr>基本情報</vt:lpstr>
      <vt:lpstr>選手情報</vt:lpstr>
      <vt:lpstr>新人申込</vt:lpstr>
      <vt:lpstr>個人エントリー</vt:lpstr>
      <vt:lpstr>出場者表</vt:lpstr>
      <vt:lpstr>個人エントリー!Print_Area</vt:lpstr>
      <vt:lpstr>出場者表!Print_Area</vt:lpstr>
      <vt:lpstr>新人申込!Print_Area</vt:lpstr>
    </vt:vector>
  </TitlesOfParts>
  <Company>三重県教育委員会事務局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三重県教育委員会事務局</dc:creator>
  <cp:lastModifiedBy>県/稲生高 安保 欧貴</cp:lastModifiedBy>
  <cp:lastPrinted>2023-10-30T01:31:38Z</cp:lastPrinted>
  <dcterms:created xsi:type="dcterms:W3CDTF">2010-02-14T22:25:00Z</dcterms:created>
  <dcterms:modified xsi:type="dcterms:W3CDTF">2025-10-15T06:54:27Z</dcterms:modified>
</cp:coreProperties>
</file>