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14430\Desktop\7.年度当初\"/>
    </mc:Choice>
  </mc:AlternateContent>
  <xr:revisionPtr revIDLastSave="0" documentId="13_ncr:1_{18ECE63C-95EC-4504-BFBD-7C07D1745649}" xr6:coauthVersionLast="47" xr6:coauthVersionMax="47" xr10:uidLastSave="{00000000-0000-0000-0000-000000000000}"/>
  <bookViews>
    <workbookView xWindow="-120" yWindow="-120" windowWidth="29040" windowHeight="15720" tabRatio="911" firstSheet="1" activeTab="1" xr2:uid="{A8E0E0DE-633A-4340-87B7-1EAC1ADB93A1}"/>
  </bookViews>
  <sheets>
    <sheet name="Sheet1" sheetId="1" state="hidden" r:id="rId1"/>
    <sheet name="基本情報" sheetId="5" r:id="rId2"/>
    <sheet name="選手情報" sheetId="18" r:id="rId3"/>
    <sheet name="選手権申込（三人制含む）" sheetId="3" r:id="rId4"/>
    <sheet name="三人制出場者表" sheetId="22" r:id="rId5"/>
    <sheet name="選手権（出場者）" sheetId="6" r:id="rId6"/>
    <sheet name="総体" sheetId="8" r:id="rId7"/>
    <sheet name="総体（個人エントリー）" sheetId="4" r:id="rId8"/>
    <sheet name="総体（団体）" sheetId="13" r:id="rId9"/>
    <sheet name="定通" sheetId="7" r:id="rId10"/>
    <sheet name="定通（個人）" sheetId="10" r:id="rId11"/>
    <sheet name="定通（団体）" sheetId="14" r:id="rId12"/>
  </sheets>
  <definedNames>
    <definedName name="_xlnm.Print_Area" localSheetId="4">三人制出場者表!$A$1:$M$13</definedName>
    <definedName name="_xlnm.Print_Area" localSheetId="5">'選手権（出場者）'!$A$1:$M$24</definedName>
    <definedName name="_xlnm.Print_Area" localSheetId="3">'選手権申込（三人制含む）'!$A$1:$K$33</definedName>
    <definedName name="_xlnm.Print_Area" localSheetId="6">総体!$A$1:$K$27</definedName>
    <definedName name="_xlnm.Print_Area" localSheetId="7">'総体（個人エントリー）'!$A$1:$K$72</definedName>
    <definedName name="_xlnm.Print_Area" localSheetId="8">'総体（団体）'!$A$1:$M$24</definedName>
    <definedName name="_xlnm.Print_Area" localSheetId="9">定通!$A$1:$K$19</definedName>
    <definedName name="_xlnm.Print_Area" localSheetId="10">'定通（個人）'!$A$1:$K$32</definedName>
    <definedName name="_xlnm.Print_Area" localSheetId="11">'定通（団体）'!$A$1:$M$13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4" l="1"/>
  <c r="H45" i="4"/>
  <c r="H46" i="4"/>
  <c r="H47" i="4"/>
  <c r="H43" i="4"/>
  <c r="B43" i="4"/>
  <c r="H15" i="4"/>
  <c r="H16" i="4"/>
  <c r="H17" i="4"/>
  <c r="H18" i="4"/>
  <c r="H19" i="4"/>
  <c r="B7" i="4"/>
  <c r="B8" i="4"/>
  <c r="B9" i="4"/>
  <c r="F1" i="3"/>
  <c r="D6" i="13"/>
  <c r="C24" i="8"/>
  <c r="J11" i="6"/>
  <c r="D6" i="6"/>
  <c r="C30" i="3"/>
  <c r="J13" i="22"/>
  <c r="I13" i="22"/>
  <c r="H13" i="22"/>
  <c r="G13" i="22"/>
  <c r="F13" i="22"/>
  <c r="E13" i="22"/>
  <c r="D13" i="22"/>
  <c r="J12" i="22"/>
  <c r="I12" i="22"/>
  <c r="H12" i="22"/>
  <c r="G12" i="22"/>
  <c r="F12" i="22"/>
  <c r="E12" i="22"/>
  <c r="D12" i="22"/>
  <c r="J11" i="22"/>
  <c r="I11" i="22"/>
  <c r="H11" i="22"/>
  <c r="G11" i="22"/>
  <c r="F11" i="22"/>
  <c r="E11" i="22"/>
  <c r="D11" i="22"/>
  <c r="J10" i="22"/>
  <c r="I10" i="22"/>
  <c r="H10" i="22"/>
  <c r="G10" i="22"/>
  <c r="F10" i="22"/>
  <c r="E10" i="22"/>
  <c r="D10" i="22"/>
  <c r="J9" i="22"/>
  <c r="I9" i="22"/>
  <c r="H9" i="22"/>
  <c r="G9" i="22"/>
  <c r="F9" i="22"/>
  <c r="E9" i="22"/>
  <c r="D9" i="22"/>
  <c r="J8" i="22"/>
  <c r="I8" i="22"/>
  <c r="H8" i="22"/>
  <c r="G8" i="22"/>
  <c r="F8" i="22"/>
  <c r="E8" i="22"/>
  <c r="D8" i="22"/>
  <c r="J7" i="22"/>
  <c r="I7" i="22"/>
  <c r="H7" i="22"/>
  <c r="G7" i="22"/>
  <c r="F7" i="22"/>
  <c r="E7" i="22"/>
  <c r="D7" i="22"/>
  <c r="J6" i="22"/>
  <c r="I6" i="22"/>
  <c r="H6" i="22"/>
  <c r="G6" i="22"/>
  <c r="F6" i="22"/>
  <c r="E6" i="22"/>
  <c r="D6" i="22"/>
  <c r="I4" i="22"/>
  <c r="D4" i="22"/>
  <c r="B3" i="22"/>
  <c r="J21" i="13"/>
  <c r="J22" i="13"/>
  <c r="J23" i="13"/>
  <c r="J20" i="13"/>
  <c r="K31" i="10"/>
  <c r="J31" i="10"/>
  <c r="I31" i="10"/>
  <c r="H31" i="10"/>
  <c r="E31" i="10"/>
  <c r="D31" i="10"/>
  <c r="C31" i="10"/>
  <c r="B31" i="10"/>
  <c r="K30" i="10"/>
  <c r="J30" i="10"/>
  <c r="I30" i="10"/>
  <c r="H30" i="10"/>
  <c r="E30" i="10"/>
  <c r="D30" i="10"/>
  <c r="C30" i="10"/>
  <c r="B30" i="10"/>
  <c r="K29" i="10"/>
  <c r="J29" i="10"/>
  <c r="I29" i="10"/>
  <c r="H29" i="10"/>
  <c r="E29" i="10"/>
  <c r="D29" i="10"/>
  <c r="C29" i="10"/>
  <c r="B29" i="10"/>
  <c r="K28" i="10"/>
  <c r="J28" i="10"/>
  <c r="I28" i="10"/>
  <c r="H28" i="10"/>
  <c r="E28" i="10"/>
  <c r="D28" i="10"/>
  <c r="C28" i="10"/>
  <c r="B28" i="10"/>
  <c r="K27" i="10"/>
  <c r="J27" i="10"/>
  <c r="I27" i="10"/>
  <c r="H27" i="10"/>
  <c r="E27" i="10"/>
  <c r="D27" i="10"/>
  <c r="C27" i="10"/>
  <c r="B27" i="10"/>
  <c r="K26" i="10"/>
  <c r="J26" i="10"/>
  <c r="I26" i="10"/>
  <c r="H26" i="10"/>
  <c r="E26" i="10"/>
  <c r="D26" i="10"/>
  <c r="C26" i="10"/>
  <c r="B26" i="10"/>
  <c r="K25" i="10"/>
  <c r="J25" i="10"/>
  <c r="I25" i="10"/>
  <c r="H25" i="10"/>
  <c r="E25" i="10"/>
  <c r="D25" i="10"/>
  <c r="C25" i="10"/>
  <c r="B25" i="10"/>
  <c r="K24" i="10"/>
  <c r="J24" i="10"/>
  <c r="I24" i="10"/>
  <c r="H24" i="10"/>
  <c r="E24" i="10"/>
  <c r="D24" i="10"/>
  <c r="C24" i="10"/>
  <c r="B24" i="10"/>
  <c r="K23" i="10"/>
  <c r="J23" i="10"/>
  <c r="I23" i="10"/>
  <c r="H23" i="10"/>
  <c r="E23" i="10"/>
  <c r="D23" i="10"/>
  <c r="C23" i="10"/>
  <c r="B23" i="10"/>
  <c r="K22" i="10"/>
  <c r="J22" i="10"/>
  <c r="I22" i="10"/>
  <c r="H22" i="10"/>
  <c r="E22" i="10"/>
  <c r="D22" i="10"/>
  <c r="C22" i="10"/>
  <c r="B22" i="10"/>
  <c r="J20" i="10"/>
  <c r="D20" i="10"/>
  <c r="K16" i="10"/>
  <c r="J16" i="10"/>
  <c r="I16" i="10"/>
  <c r="H16" i="10"/>
  <c r="E16" i="10"/>
  <c r="D16" i="10"/>
  <c r="C16" i="10"/>
  <c r="B16" i="10"/>
  <c r="K15" i="10"/>
  <c r="J15" i="10"/>
  <c r="I15" i="10"/>
  <c r="H15" i="10"/>
  <c r="E15" i="10"/>
  <c r="D15" i="10"/>
  <c r="C15" i="10"/>
  <c r="B15" i="10"/>
  <c r="K14" i="10"/>
  <c r="J14" i="10"/>
  <c r="I14" i="10"/>
  <c r="H14" i="10"/>
  <c r="E14" i="10"/>
  <c r="D14" i="10"/>
  <c r="C14" i="10"/>
  <c r="B14" i="10"/>
  <c r="K13" i="10"/>
  <c r="J13" i="10"/>
  <c r="I13" i="10"/>
  <c r="H13" i="10"/>
  <c r="E13" i="10"/>
  <c r="D13" i="10"/>
  <c r="C13" i="10"/>
  <c r="B13" i="10"/>
  <c r="K12" i="10"/>
  <c r="J12" i="10"/>
  <c r="I12" i="10"/>
  <c r="H12" i="10"/>
  <c r="E12" i="10"/>
  <c r="D12" i="10"/>
  <c r="C12" i="10"/>
  <c r="B12" i="10"/>
  <c r="K11" i="10"/>
  <c r="J11" i="10"/>
  <c r="I11" i="10"/>
  <c r="H11" i="10"/>
  <c r="E11" i="10"/>
  <c r="D11" i="10"/>
  <c r="C11" i="10"/>
  <c r="B11" i="10"/>
  <c r="K10" i="10"/>
  <c r="J10" i="10"/>
  <c r="I10" i="10"/>
  <c r="H10" i="10"/>
  <c r="E10" i="10"/>
  <c r="D10" i="10"/>
  <c r="C10" i="10"/>
  <c r="B10" i="10"/>
  <c r="K9" i="10"/>
  <c r="J9" i="10"/>
  <c r="I9" i="10"/>
  <c r="H9" i="10"/>
  <c r="E9" i="10"/>
  <c r="D9" i="10"/>
  <c r="C9" i="10"/>
  <c r="B9" i="10"/>
  <c r="K8" i="10"/>
  <c r="J8" i="10"/>
  <c r="I8" i="10"/>
  <c r="H8" i="10"/>
  <c r="E8" i="10"/>
  <c r="D8" i="10"/>
  <c r="C8" i="10"/>
  <c r="B8" i="10"/>
  <c r="K7" i="10"/>
  <c r="J7" i="10"/>
  <c r="I7" i="10"/>
  <c r="H7" i="10"/>
  <c r="E7" i="10"/>
  <c r="D7" i="10"/>
  <c r="C7" i="10"/>
  <c r="B7" i="10"/>
  <c r="J5" i="10"/>
  <c r="D5" i="10"/>
  <c r="A3" i="10"/>
  <c r="J6" i="14"/>
  <c r="J11" i="14"/>
  <c r="I11" i="14"/>
  <c r="H11" i="14"/>
  <c r="G11" i="14"/>
  <c r="F11" i="14"/>
  <c r="E11" i="14"/>
  <c r="D11" i="14"/>
  <c r="J10" i="14"/>
  <c r="I10" i="14"/>
  <c r="H10" i="14"/>
  <c r="G10" i="14"/>
  <c r="F10" i="14"/>
  <c r="E10" i="14"/>
  <c r="D10" i="14"/>
  <c r="J9" i="14"/>
  <c r="I9" i="14"/>
  <c r="H9" i="14"/>
  <c r="G9" i="14"/>
  <c r="F9" i="14"/>
  <c r="E9" i="14"/>
  <c r="D9" i="14"/>
  <c r="J8" i="14"/>
  <c r="I8" i="14"/>
  <c r="H8" i="14"/>
  <c r="G8" i="14"/>
  <c r="F8" i="14"/>
  <c r="E8" i="14"/>
  <c r="D8" i="14"/>
  <c r="J7" i="14"/>
  <c r="I7" i="14"/>
  <c r="H7" i="14"/>
  <c r="G7" i="14"/>
  <c r="F7" i="14"/>
  <c r="E7" i="14"/>
  <c r="D7" i="14"/>
  <c r="I6" i="14"/>
  <c r="H6" i="14"/>
  <c r="G6" i="14"/>
  <c r="F6" i="14"/>
  <c r="E6" i="14"/>
  <c r="D6" i="14"/>
  <c r="K23" i="4"/>
  <c r="J23" i="4"/>
  <c r="I23" i="4"/>
  <c r="H23" i="4"/>
  <c r="E23" i="4"/>
  <c r="D23" i="4"/>
  <c r="C23" i="4"/>
  <c r="B23" i="4"/>
  <c r="K15" i="4"/>
  <c r="J15" i="4"/>
  <c r="I15" i="4"/>
  <c r="E15" i="4"/>
  <c r="D15" i="4"/>
  <c r="C15" i="4"/>
  <c r="B15" i="4"/>
  <c r="K7" i="4"/>
  <c r="J7" i="4"/>
  <c r="I7" i="4"/>
  <c r="H7" i="4"/>
  <c r="E71" i="4"/>
  <c r="D71" i="4"/>
  <c r="C71" i="4"/>
  <c r="B71" i="4"/>
  <c r="E70" i="4"/>
  <c r="D70" i="4"/>
  <c r="C70" i="4"/>
  <c r="B70" i="4"/>
  <c r="E69" i="4"/>
  <c r="D69" i="4"/>
  <c r="C69" i="4"/>
  <c r="B69" i="4"/>
  <c r="E68" i="4"/>
  <c r="D68" i="4"/>
  <c r="C68" i="4"/>
  <c r="B68" i="4"/>
  <c r="E67" i="4"/>
  <c r="D67" i="4"/>
  <c r="C67" i="4"/>
  <c r="B67" i="4"/>
  <c r="K63" i="4"/>
  <c r="J63" i="4"/>
  <c r="I63" i="4"/>
  <c r="H63" i="4"/>
  <c r="K62" i="4"/>
  <c r="J62" i="4"/>
  <c r="I62" i="4"/>
  <c r="H62" i="4"/>
  <c r="K61" i="4"/>
  <c r="J61" i="4"/>
  <c r="I61" i="4"/>
  <c r="H61" i="4"/>
  <c r="K60" i="4"/>
  <c r="J60" i="4"/>
  <c r="I60" i="4"/>
  <c r="H60" i="4"/>
  <c r="K59" i="4"/>
  <c r="J59" i="4"/>
  <c r="I59" i="4"/>
  <c r="H59" i="4"/>
  <c r="E63" i="4"/>
  <c r="D63" i="4"/>
  <c r="C63" i="4"/>
  <c r="B63" i="4"/>
  <c r="E62" i="4"/>
  <c r="D62" i="4"/>
  <c r="C62" i="4"/>
  <c r="B62" i="4"/>
  <c r="E61" i="4"/>
  <c r="D61" i="4"/>
  <c r="C61" i="4"/>
  <c r="B61" i="4"/>
  <c r="E60" i="4"/>
  <c r="D60" i="4"/>
  <c r="C60" i="4"/>
  <c r="B60" i="4"/>
  <c r="E59" i="4"/>
  <c r="D59" i="4"/>
  <c r="C59" i="4"/>
  <c r="B59" i="4"/>
  <c r="K55" i="4"/>
  <c r="J55" i="4"/>
  <c r="I55" i="4"/>
  <c r="H55" i="4"/>
  <c r="K54" i="4"/>
  <c r="J54" i="4"/>
  <c r="I54" i="4"/>
  <c r="H54" i="4"/>
  <c r="K53" i="4"/>
  <c r="J53" i="4"/>
  <c r="I53" i="4"/>
  <c r="H53" i="4"/>
  <c r="K52" i="4"/>
  <c r="J52" i="4"/>
  <c r="I52" i="4"/>
  <c r="H52" i="4"/>
  <c r="K51" i="4"/>
  <c r="J51" i="4"/>
  <c r="I51" i="4"/>
  <c r="H51" i="4"/>
  <c r="E55" i="4"/>
  <c r="D55" i="4"/>
  <c r="C55" i="4"/>
  <c r="B55" i="4"/>
  <c r="E54" i="4"/>
  <c r="D54" i="4"/>
  <c r="C54" i="4"/>
  <c r="B54" i="4"/>
  <c r="E53" i="4"/>
  <c r="D53" i="4"/>
  <c r="C53" i="4"/>
  <c r="B53" i="4"/>
  <c r="E52" i="4"/>
  <c r="D52" i="4"/>
  <c r="C52" i="4"/>
  <c r="B52" i="4"/>
  <c r="E51" i="4"/>
  <c r="D51" i="4"/>
  <c r="C51" i="4"/>
  <c r="B51" i="4"/>
  <c r="K47" i="4"/>
  <c r="J47" i="4"/>
  <c r="I47" i="4"/>
  <c r="K46" i="4"/>
  <c r="J46" i="4"/>
  <c r="I46" i="4"/>
  <c r="K45" i="4"/>
  <c r="J45" i="4"/>
  <c r="I45" i="4"/>
  <c r="K44" i="4"/>
  <c r="J44" i="4"/>
  <c r="I44" i="4"/>
  <c r="K43" i="4"/>
  <c r="J43" i="4"/>
  <c r="I43" i="4"/>
  <c r="E44" i="4"/>
  <c r="E45" i="4"/>
  <c r="E46" i="4"/>
  <c r="E47" i="4"/>
  <c r="D44" i="4"/>
  <c r="D45" i="4"/>
  <c r="D46" i="4"/>
  <c r="D47" i="4"/>
  <c r="C44" i="4"/>
  <c r="C45" i="4"/>
  <c r="C46" i="4"/>
  <c r="C47" i="4"/>
  <c r="B44" i="4"/>
  <c r="B45" i="4"/>
  <c r="B46" i="4"/>
  <c r="B47" i="4"/>
  <c r="E43" i="4"/>
  <c r="D43" i="4"/>
  <c r="C43" i="4"/>
  <c r="D65" i="4"/>
  <c r="J57" i="4"/>
  <c r="D57" i="4"/>
  <c r="J49" i="4"/>
  <c r="D49" i="4"/>
  <c r="J41" i="4"/>
  <c r="D41" i="4"/>
  <c r="A39" i="4"/>
  <c r="D37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D29" i="4"/>
  <c r="K27" i="4"/>
  <c r="J27" i="4"/>
  <c r="I27" i="4"/>
  <c r="H27" i="4"/>
  <c r="E27" i="4"/>
  <c r="D27" i="4"/>
  <c r="C27" i="4"/>
  <c r="B27" i="4"/>
  <c r="K26" i="4"/>
  <c r="J26" i="4"/>
  <c r="I26" i="4"/>
  <c r="H26" i="4"/>
  <c r="E26" i="4"/>
  <c r="D26" i="4"/>
  <c r="C26" i="4"/>
  <c r="B26" i="4"/>
  <c r="K25" i="4"/>
  <c r="J25" i="4"/>
  <c r="I25" i="4"/>
  <c r="H25" i="4"/>
  <c r="E25" i="4"/>
  <c r="D25" i="4"/>
  <c r="C25" i="4"/>
  <c r="B25" i="4"/>
  <c r="K24" i="4"/>
  <c r="J24" i="4"/>
  <c r="I24" i="4"/>
  <c r="H24" i="4"/>
  <c r="E24" i="4"/>
  <c r="D24" i="4"/>
  <c r="C24" i="4"/>
  <c r="B24" i="4"/>
  <c r="J21" i="4"/>
  <c r="D21" i="4"/>
  <c r="J13" i="4"/>
  <c r="D13" i="4"/>
  <c r="J5" i="4"/>
  <c r="D5" i="4"/>
  <c r="K19" i="4"/>
  <c r="J19" i="4"/>
  <c r="I19" i="4"/>
  <c r="K18" i="4"/>
  <c r="J18" i="4"/>
  <c r="I18" i="4"/>
  <c r="K17" i="4"/>
  <c r="J17" i="4"/>
  <c r="I17" i="4"/>
  <c r="K16" i="4"/>
  <c r="J16" i="4"/>
  <c r="I16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E19" i="4"/>
  <c r="D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C8" i="4"/>
  <c r="D8" i="4"/>
  <c r="E8" i="4"/>
  <c r="C9" i="4"/>
  <c r="D9" i="4"/>
  <c r="E9" i="4"/>
  <c r="B10" i="4"/>
  <c r="C10" i="4"/>
  <c r="D10" i="4"/>
  <c r="E10" i="4"/>
  <c r="B11" i="4"/>
  <c r="C11" i="4"/>
  <c r="D11" i="4"/>
  <c r="E11" i="4"/>
  <c r="E7" i="4"/>
  <c r="D7" i="4"/>
  <c r="C7" i="4"/>
  <c r="A3" i="4"/>
  <c r="D21" i="13"/>
  <c r="E21" i="13"/>
  <c r="F21" i="13"/>
  <c r="G21" i="13"/>
  <c r="H21" i="13"/>
  <c r="I21" i="13"/>
  <c r="D22" i="13"/>
  <c r="E22" i="13"/>
  <c r="F22" i="13"/>
  <c r="G22" i="13"/>
  <c r="H22" i="13"/>
  <c r="I22" i="13"/>
  <c r="D23" i="13"/>
  <c r="E23" i="13"/>
  <c r="F23" i="13"/>
  <c r="G23" i="13"/>
  <c r="H23" i="13"/>
  <c r="I23" i="13"/>
  <c r="I20" i="13"/>
  <c r="H20" i="13"/>
  <c r="G20" i="13"/>
  <c r="F20" i="13"/>
  <c r="E20" i="13"/>
  <c r="D20" i="13"/>
  <c r="D7" i="13"/>
  <c r="E7" i="13"/>
  <c r="F7" i="13"/>
  <c r="G7" i="13"/>
  <c r="H7" i="13"/>
  <c r="I7" i="13"/>
  <c r="J7" i="13"/>
  <c r="D8" i="13"/>
  <c r="E8" i="13"/>
  <c r="F8" i="13"/>
  <c r="G8" i="13"/>
  <c r="H8" i="13"/>
  <c r="I8" i="13"/>
  <c r="J8" i="13"/>
  <c r="D9" i="13"/>
  <c r="E9" i="13"/>
  <c r="F9" i="13"/>
  <c r="G9" i="13"/>
  <c r="H9" i="13"/>
  <c r="I9" i="13"/>
  <c r="J9" i="13"/>
  <c r="D10" i="13"/>
  <c r="E10" i="13"/>
  <c r="F10" i="13"/>
  <c r="G10" i="13"/>
  <c r="H10" i="13"/>
  <c r="I10" i="13"/>
  <c r="J10" i="13"/>
  <c r="D11" i="13"/>
  <c r="E11" i="13"/>
  <c r="F11" i="13"/>
  <c r="G11" i="13"/>
  <c r="H11" i="13"/>
  <c r="I11" i="13"/>
  <c r="J11" i="13"/>
  <c r="J6" i="13"/>
  <c r="I6" i="13"/>
  <c r="H6" i="13"/>
  <c r="G6" i="13"/>
  <c r="F6" i="13"/>
  <c r="E6" i="13"/>
  <c r="J20" i="6"/>
  <c r="J21" i="6"/>
  <c r="J22" i="6"/>
  <c r="J23" i="6"/>
  <c r="I20" i="6"/>
  <c r="I21" i="6"/>
  <c r="I22" i="6"/>
  <c r="I23" i="6"/>
  <c r="H20" i="6"/>
  <c r="H21" i="6"/>
  <c r="H22" i="6"/>
  <c r="H23" i="6"/>
  <c r="G20" i="6"/>
  <c r="G21" i="6"/>
  <c r="G22" i="6"/>
  <c r="G23" i="6"/>
  <c r="F20" i="6"/>
  <c r="F21" i="6"/>
  <c r="F22" i="6"/>
  <c r="F23" i="6"/>
  <c r="E20" i="6"/>
  <c r="E21" i="6"/>
  <c r="E22" i="6"/>
  <c r="E23" i="6"/>
  <c r="D20" i="6"/>
  <c r="D21" i="6"/>
  <c r="D22" i="6"/>
  <c r="D23" i="6"/>
  <c r="J19" i="6"/>
  <c r="I19" i="6"/>
  <c r="H19" i="6"/>
  <c r="G19" i="6"/>
  <c r="F19" i="6"/>
  <c r="E19" i="6"/>
  <c r="D19" i="6"/>
  <c r="J7" i="6"/>
  <c r="J8" i="6"/>
  <c r="J9" i="6"/>
  <c r="J10" i="6"/>
  <c r="J12" i="6"/>
  <c r="J13" i="6"/>
  <c r="I7" i="6"/>
  <c r="I8" i="6"/>
  <c r="I9" i="6"/>
  <c r="I10" i="6"/>
  <c r="I11" i="6"/>
  <c r="I12" i="6"/>
  <c r="I13" i="6"/>
  <c r="H7" i="6"/>
  <c r="H8" i="6"/>
  <c r="H9" i="6"/>
  <c r="H10" i="6"/>
  <c r="H11" i="6"/>
  <c r="H12" i="6"/>
  <c r="H13" i="6"/>
  <c r="G7" i="6"/>
  <c r="G8" i="6"/>
  <c r="G9" i="6"/>
  <c r="G10" i="6"/>
  <c r="G11" i="6"/>
  <c r="G12" i="6"/>
  <c r="G13" i="6"/>
  <c r="F7" i="6"/>
  <c r="F8" i="6"/>
  <c r="F9" i="6"/>
  <c r="F10" i="6"/>
  <c r="F11" i="6"/>
  <c r="F12" i="6"/>
  <c r="F13" i="6"/>
  <c r="E7" i="6"/>
  <c r="E8" i="6"/>
  <c r="E9" i="6"/>
  <c r="E10" i="6"/>
  <c r="E11" i="6"/>
  <c r="E12" i="6"/>
  <c r="E13" i="6"/>
  <c r="D7" i="6"/>
  <c r="D8" i="6"/>
  <c r="D9" i="6"/>
  <c r="D10" i="6"/>
  <c r="D11" i="6"/>
  <c r="D12" i="6"/>
  <c r="D13" i="6"/>
  <c r="J6" i="6"/>
  <c r="I6" i="6"/>
  <c r="H6" i="6"/>
  <c r="G6" i="6"/>
  <c r="F6" i="6"/>
  <c r="E6" i="6"/>
  <c r="I4" i="14"/>
  <c r="D4" i="14"/>
  <c r="D1" i="14"/>
  <c r="B3" i="14"/>
  <c r="D1" i="13"/>
  <c r="B3" i="13"/>
  <c r="D4" i="13"/>
  <c r="I4" i="13"/>
  <c r="D15" i="13"/>
  <c r="B17" i="13"/>
  <c r="D18" i="13"/>
  <c r="I18" i="13"/>
  <c r="D1" i="10"/>
  <c r="F1" i="8"/>
  <c r="D4" i="8"/>
  <c r="D5" i="8" s="1"/>
  <c r="F11" i="8"/>
  <c r="H11" i="8"/>
  <c r="H13" i="8"/>
  <c r="F15" i="8"/>
  <c r="D18" i="8"/>
  <c r="D19" i="8"/>
  <c r="F25" i="8"/>
  <c r="H25" i="8"/>
  <c r="H27" i="8"/>
  <c r="F1" i="7"/>
  <c r="D4" i="7"/>
  <c r="D5" i="7"/>
  <c r="D6" i="7"/>
  <c r="D10" i="7"/>
  <c r="D11" i="7"/>
  <c r="D12" i="7"/>
  <c r="F17" i="7"/>
  <c r="H17" i="7"/>
  <c r="H19" i="7"/>
  <c r="F7" i="1"/>
  <c r="F8" i="1"/>
  <c r="D1" i="4"/>
  <c r="D14" i="6"/>
  <c r="D1" i="6"/>
  <c r="B16" i="6"/>
  <c r="I17" i="6"/>
  <c r="D17" i="6"/>
  <c r="B3" i="6"/>
  <c r="I4" i="6"/>
  <c r="D4" i="6"/>
  <c r="H16" i="3"/>
  <c r="H33" i="3"/>
  <c r="H31" i="3"/>
  <c r="H14" i="3"/>
  <c r="F14" i="3"/>
  <c r="F31" i="3"/>
  <c r="D20" i="3"/>
  <c r="D24" i="3"/>
  <c r="D26" i="3" s="1"/>
  <c r="D25" i="3"/>
  <c r="F18" i="3"/>
  <c r="D7" i="3"/>
  <c r="D8" i="3" s="1"/>
  <c r="D9" i="3"/>
  <c r="D3" i="3"/>
  <c r="E7" i="1"/>
  <c r="E8" i="1"/>
  <c r="E3" i="1"/>
  <c r="E4" i="1"/>
  <c r="E5" i="1"/>
  <c r="D7" i="1"/>
  <c r="D8" i="1"/>
  <c r="D5" i="1"/>
  <c r="D3" i="1"/>
  <c r="C6" i="1"/>
  <c r="C7" i="1"/>
  <c r="C5" i="1"/>
  <c r="D20" i="8"/>
  <c r="D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三重県教育委員会事務局</author>
  </authors>
  <commentList>
    <comment ref="B7" authorId="0" shapeId="0" xr:uid="{21308831-B2DB-486C-94E9-41E18BEB2C81}">
      <text>
        <r>
          <rPr>
            <sz val="18"/>
            <color indexed="81"/>
            <rFont val="ＭＳ Ｐゴシック"/>
            <family val="3"/>
            <charset val="128"/>
          </rPr>
          <t>４月１１日〆切</t>
        </r>
      </text>
    </comment>
    <comment ref="B8" authorId="0" shapeId="0" xr:uid="{E7F71E5B-71FE-4E40-83B9-91D5919C665F}">
      <text>
        <r>
          <rPr>
            <sz val="18"/>
            <color indexed="81"/>
            <rFont val="ＭＳ Ｐゴシック"/>
            <family val="3"/>
            <charset val="128"/>
          </rPr>
          <t>５月１３日〆切</t>
        </r>
      </text>
    </comment>
    <comment ref="B10" authorId="0" shapeId="0" xr:uid="{8ED4134F-11ED-46E0-8517-6148C0637DDE}">
      <text>
        <r>
          <rPr>
            <sz val="18"/>
            <color indexed="81"/>
            <rFont val="ＭＳ Ｐゴシック"/>
            <family val="3"/>
            <charset val="128"/>
          </rPr>
          <t>５月１４日〆切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三重県教育委員会事務局</author>
  </authors>
  <commentList>
    <comment ref="D2" authorId="0" shapeId="0" xr:uid="{5692539B-5ECC-4E7F-8383-242F334FBD40}">
      <text>
        <r>
          <rPr>
            <sz val="26"/>
            <color indexed="81"/>
            <rFont val="ＭＳ Ｐゴシック"/>
            <family val="3"/>
            <charset val="128"/>
          </rPr>
          <t>入力方法
　１９９４年５月３日生なら
　「</t>
        </r>
        <r>
          <rPr>
            <sz val="26"/>
            <color indexed="10"/>
            <rFont val="ＭＳ Ｐゴシック"/>
            <family val="3"/>
            <charset val="128"/>
          </rPr>
          <t>１９９４０５０３</t>
        </r>
        <r>
          <rPr>
            <sz val="26"/>
            <color indexed="81"/>
            <rFont val="ＭＳ Ｐゴシック"/>
            <family val="3"/>
            <charset val="128"/>
          </rPr>
          <t xml:space="preserve">」　のように  
　連続した数字で入力する     
</t>
        </r>
      </text>
    </comment>
    <comment ref="N2" authorId="0" shapeId="0" xr:uid="{962FFD86-B0DE-4823-9D4B-57D6B0EB082A}">
      <text>
        <r>
          <rPr>
            <sz val="26"/>
            <color indexed="81"/>
            <rFont val="ＭＳ Ｐゴシック"/>
            <family val="3"/>
            <charset val="128"/>
          </rPr>
          <t>入力方法
　１９９４年５月３日生なら
　「</t>
        </r>
        <r>
          <rPr>
            <sz val="26"/>
            <color indexed="10"/>
            <rFont val="ＭＳ Ｐゴシック"/>
            <family val="3"/>
            <charset val="128"/>
          </rPr>
          <t>１９９４０５０３</t>
        </r>
        <r>
          <rPr>
            <sz val="26"/>
            <color indexed="81"/>
            <rFont val="ＭＳ Ｐゴシック"/>
            <family val="3"/>
            <charset val="128"/>
          </rPr>
          <t xml:space="preserve">」　のように  
　連続した数字で入力する    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三重県教育委員会事務局</author>
  </authors>
  <commentList>
    <comment ref="I6" authorId="0" shapeId="0" xr:uid="{53B6A37B-DC58-44B8-8BDA-F71D780A8EAC}">
      <text>
        <r>
          <rPr>
            <sz val="26"/>
            <color indexed="81"/>
            <rFont val="ＭＳ Ｐゴシック"/>
            <family val="3"/>
            <charset val="128"/>
          </rPr>
          <t>入力方法
　１９９４年５月３日生なら
　「</t>
        </r>
        <r>
          <rPr>
            <sz val="26"/>
            <color indexed="10"/>
            <rFont val="ＭＳ Ｐゴシック"/>
            <family val="3"/>
            <charset val="128"/>
          </rPr>
          <t>１９９４０５０３</t>
        </r>
        <r>
          <rPr>
            <sz val="26"/>
            <color indexed="81"/>
            <rFont val="ＭＳ Ｐゴシック"/>
            <family val="3"/>
            <charset val="128"/>
          </rPr>
          <t xml:space="preserve">」　のように  
　連続した数字で入力する     
</t>
        </r>
      </text>
    </comment>
  </commentList>
</comments>
</file>

<file path=xl/sharedStrings.xml><?xml version="1.0" encoding="utf-8"?>
<sst xmlns="http://schemas.openxmlformats.org/spreadsheetml/2006/main" count="355" uniqueCount="128">
  <si>
    <t>大会名</t>
    <rPh sb="0" eb="2">
      <t>タイカイ</t>
    </rPh>
    <rPh sb="2" eb="3">
      <t>メイ</t>
    </rPh>
    <phoneticPr fontId="2"/>
  </si>
  <si>
    <t>回数</t>
    <rPh sb="0" eb="2">
      <t>カイスウ</t>
    </rPh>
    <phoneticPr fontId="2"/>
  </si>
  <si>
    <t>大会期日</t>
    <rPh sb="0" eb="2">
      <t>タイカイ</t>
    </rPh>
    <rPh sb="2" eb="4">
      <t>キジツ</t>
    </rPh>
    <phoneticPr fontId="2"/>
  </si>
  <si>
    <t>申込期日</t>
    <rPh sb="0" eb="2">
      <t>モウシコミ</t>
    </rPh>
    <rPh sb="2" eb="4">
      <t>キジツ</t>
    </rPh>
    <phoneticPr fontId="2"/>
  </si>
  <si>
    <t>抽選日</t>
    <rPh sb="0" eb="3">
      <t>チュウセンビ</t>
    </rPh>
    <phoneticPr fontId="2"/>
  </si>
  <si>
    <t>抽選会場</t>
    <rPh sb="0" eb="2">
      <t>チュウセン</t>
    </rPh>
    <rPh sb="2" eb="4">
      <t>カイジョウ</t>
    </rPh>
    <phoneticPr fontId="2"/>
  </si>
  <si>
    <t>選手権</t>
    <rPh sb="0" eb="3">
      <t>センシュケン</t>
    </rPh>
    <phoneticPr fontId="2"/>
  </si>
  <si>
    <t>総体</t>
    <rPh sb="0" eb="2">
      <t>ソウタイ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</si>
  <si>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</si>
  <si>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</si>
  <si>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</si>
  <si>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</si>
  <si>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男子個人</t>
    <rPh sb="0" eb="2">
      <t>ダンシ</t>
    </rPh>
    <rPh sb="2" eb="4">
      <t>コジン</t>
    </rPh>
    <phoneticPr fontId="2"/>
  </si>
  <si>
    <t>女子個人</t>
    <rPh sb="0" eb="2">
      <t>ジョシ</t>
    </rPh>
    <rPh sb="2" eb="4">
      <t>コジン</t>
    </rPh>
    <phoneticPr fontId="2"/>
  </si>
  <si>
    <t>定通</t>
    <rPh sb="0" eb="1">
      <t>テイ</t>
    </rPh>
    <rPh sb="1" eb="2">
      <t>ツウ</t>
    </rPh>
    <phoneticPr fontId="2"/>
  </si>
  <si>
    <t>申込み</t>
    <rPh sb="0" eb="2">
      <t>モウシコ</t>
    </rPh>
    <phoneticPr fontId="2"/>
  </si>
  <si>
    <t>（提出期限：</t>
    <rPh sb="1" eb="3">
      <t>テイシュツ</t>
    </rPh>
    <rPh sb="3" eb="5">
      <t>キゲン</t>
    </rPh>
    <phoneticPr fontId="2"/>
  </si>
  <si>
    <t>必着）</t>
    <rPh sb="0" eb="2">
      <t>ヒッチャク</t>
    </rPh>
    <phoneticPr fontId="2"/>
  </si>
  <si>
    <t>(男子用）</t>
    <rPh sb="1" eb="4">
      <t>ダンシヨウ</t>
    </rPh>
    <phoneticPr fontId="2"/>
  </si>
  <si>
    <t>第</t>
    <rPh sb="0" eb="1">
      <t>ダイ</t>
    </rPh>
    <phoneticPr fontId="2"/>
  </si>
  <si>
    <t>回三重県高等学校柔道選手権大会に</t>
    <rPh sb="0" eb="1">
      <t>カイ</t>
    </rPh>
    <rPh sb="1" eb="4">
      <t>ミエケン</t>
    </rPh>
    <rPh sb="4" eb="6">
      <t>コウトウ</t>
    </rPh>
    <rPh sb="6" eb="8">
      <t>ガッコウ</t>
    </rPh>
    <rPh sb="8" eb="10">
      <t>ジュウドウ</t>
    </rPh>
    <rPh sb="10" eb="13">
      <t>センシュケン</t>
    </rPh>
    <rPh sb="13" eb="15">
      <t>タイカイ</t>
    </rPh>
    <phoneticPr fontId="2"/>
  </si>
  <si>
    <t>Ａ</t>
    <phoneticPr fontId="2"/>
  </si>
  <si>
    <t>回三重県高等学校総合体育大会</t>
    <rPh sb="0" eb="1">
      <t>カイ</t>
    </rPh>
    <rPh sb="1" eb="4">
      <t>ミエケン</t>
    </rPh>
    <rPh sb="4" eb="6">
      <t>コウトウ</t>
    </rPh>
    <rPh sb="6" eb="8">
      <t>ガッコウ</t>
    </rPh>
    <rPh sb="8" eb="10">
      <t>ソウゴウ</t>
    </rPh>
    <rPh sb="10" eb="12">
      <t>タイイク</t>
    </rPh>
    <rPh sb="12" eb="14">
      <t>タイカイ</t>
    </rPh>
    <phoneticPr fontId="2"/>
  </si>
  <si>
    <t>回東海高等学校総合体育大会三重県予選</t>
    <rPh sb="0" eb="1">
      <t>カイ</t>
    </rPh>
    <rPh sb="1" eb="3">
      <t>トウカイ</t>
    </rPh>
    <rPh sb="3" eb="5">
      <t>コウトウ</t>
    </rPh>
    <rPh sb="5" eb="7">
      <t>ガッコウ</t>
    </rPh>
    <rPh sb="7" eb="8">
      <t>フサ</t>
    </rPh>
    <rPh sb="8" eb="9">
      <t>ゴウ</t>
    </rPh>
    <rPh sb="9" eb="11">
      <t>タイイク</t>
    </rPh>
    <rPh sb="11" eb="13">
      <t>タイカイ</t>
    </rPh>
    <rPh sb="13" eb="15">
      <t>ミエ</t>
    </rPh>
    <rPh sb="15" eb="18">
      <t>ケンヨセン</t>
    </rPh>
    <phoneticPr fontId="2"/>
  </si>
  <si>
    <t>回全国高等学校総合体育大会三重県予選</t>
    <rPh sb="0" eb="1">
      <t>カイ</t>
    </rPh>
    <rPh sb="1" eb="3">
      <t>ゼンコク</t>
    </rPh>
    <rPh sb="3" eb="5">
      <t>コウトウ</t>
    </rPh>
    <rPh sb="5" eb="7">
      <t>ガッコウ</t>
    </rPh>
    <rPh sb="7" eb="9">
      <t>ソウゴウ</t>
    </rPh>
    <rPh sb="9" eb="11">
      <t>タイイク</t>
    </rPh>
    <rPh sb="11" eb="13">
      <t>タイカイ</t>
    </rPh>
    <rPh sb="13" eb="15">
      <t>ミエ</t>
    </rPh>
    <rPh sb="15" eb="18">
      <t>ケンヨセン</t>
    </rPh>
    <phoneticPr fontId="2"/>
  </si>
  <si>
    <t>団体の部に</t>
    <rPh sb="0" eb="2">
      <t>ダンタイ</t>
    </rPh>
    <rPh sb="3" eb="4">
      <t>ブ</t>
    </rPh>
    <phoneticPr fontId="2"/>
  </si>
  <si>
    <t>高等学校長</t>
    <rPh sb="0" eb="2">
      <t>コウトウ</t>
    </rPh>
    <rPh sb="2" eb="5">
      <t>ガッコウチョウ</t>
    </rPh>
    <phoneticPr fontId="2"/>
  </si>
  <si>
    <t>職印</t>
    <rPh sb="0" eb="2">
      <t>ショクイン</t>
    </rPh>
    <phoneticPr fontId="2"/>
  </si>
  <si>
    <t>印</t>
    <rPh sb="0" eb="1">
      <t>イン</t>
    </rPh>
    <phoneticPr fontId="2"/>
  </si>
  <si>
    <t>回三重県高等学校女子柔道選手権大会に</t>
    <rPh sb="0" eb="1">
      <t>カイ</t>
    </rPh>
    <rPh sb="1" eb="4">
      <t>ミエケン</t>
    </rPh>
    <rPh sb="4" eb="6">
      <t>コウトウ</t>
    </rPh>
    <rPh sb="6" eb="8">
      <t>ガッコウ</t>
    </rPh>
    <rPh sb="8" eb="10">
      <t>ジョシ</t>
    </rPh>
    <rPh sb="10" eb="12">
      <t>ジュウドウ</t>
    </rPh>
    <rPh sb="12" eb="15">
      <t>センシュケン</t>
    </rPh>
    <rPh sb="15" eb="17">
      <t>タイカイ</t>
    </rPh>
    <phoneticPr fontId="2"/>
  </si>
  <si>
    <t>Ｃ</t>
    <phoneticPr fontId="2"/>
  </si>
  <si>
    <t>(女子用）</t>
    <rPh sb="1" eb="3">
      <t>ジョシ</t>
    </rPh>
    <rPh sb="3" eb="4">
      <t>ヨウ</t>
    </rPh>
    <phoneticPr fontId="2"/>
  </si>
  <si>
    <t>Ｅ</t>
    <phoneticPr fontId="2"/>
  </si>
  <si>
    <t>(男子用）</t>
    <rPh sb="1" eb="3">
      <t>ダンシ</t>
    </rPh>
    <rPh sb="3" eb="4">
      <t>ヨウ</t>
    </rPh>
    <phoneticPr fontId="2"/>
  </si>
  <si>
    <t>個人の部に</t>
    <rPh sb="0" eb="2">
      <t>コジン</t>
    </rPh>
    <rPh sb="3" eb="4">
      <t>ブ</t>
    </rPh>
    <phoneticPr fontId="2"/>
  </si>
  <si>
    <t>Ｈ</t>
    <phoneticPr fontId="2"/>
  </si>
  <si>
    <t>(定通用）</t>
    <rPh sb="1" eb="2">
      <t>テイ</t>
    </rPh>
    <rPh sb="2" eb="3">
      <t>ツウ</t>
    </rPh>
    <rPh sb="3" eb="4">
      <t>ヨウ</t>
    </rPh>
    <phoneticPr fontId="2"/>
  </si>
  <si>
    <t>年度東海高等学校総合体育大会三重県予選</t>
    <rPh sb="0" eb="2">
      <t>ネンド</t>
    </rPh>
    <rPh sb="2" eb="4">
      <t>トウカイ</t>
    </rPh>
    <rPh sb="4" eb="6">
      <t>コウトウ</t>
    </rPh>
    <rPh sb="6" eb="8">
      <t>ガッコウ</t>
    </rPh>
    <rPh sb="8" eb="9">
      <t>フサ</t>
    </rPh>
    <rPh sb="9" eb="10">
      <t>ゴウ</t>
    </rPh>
    <rPh sb="10" eb="12">
      <t>タイイク</t>
    </rPh>
    <rPh sb="12" eb="14">
      <t>タイカイ</t>
    </rPh>
    <rPh sb="14" eb="16">
      <t>ミエ</t>
    </rPh>
    <rPh sb="16" eb="19">
      <t>ケンヨセン</t>
    </rPh>
    <phoneticPr fontId="2"/>
  </si>
  <si>
    <t>年度全国高等学校総合体育大会三重県予選</t>
    <rPh sb="0" eb="2">
      <t>ネンド</t>
    </rPh>
    <rPh sb="2" eb="4">
      <t>ゼンコク</t>
    </rPh>
    <rPh sb="4" eb="6">
      <t>コウトウ</t>
    </rPh>
    <rPh sb="6" eb="8">
      <t>ガッコウ</t>
    </rPh>
    <rPh sb="8" eb="10">
      <t>ソウゴウ</t>
    </rPh>
    <rPh sb="10" eb="12">
      <t>タイイク</t>
    </rPh>
    <rPh sb="12" eb="14">
      <t>タイカイ</t>
    </rPh>
    <rPh sb="14" eb="16">
      <t>ミエ</t>
    </rPh>
    <rPh sb="16" eb="19">
      <t>ケンヨセン</t>
    </rPh>
    <phoneticPr fontId="2"/>
  </si>
  <si>
    <t>基本情報入力欄</t>
    <rPh sb="0" eb="2">
      <t>キホン</t>
    </rPh>
    <rPh sb="2" eb="4">
      <t>ジョウホウ</t>
    </rPh>
    <rPh sb="4" eb="6">
      <t>ニュウリョク</t>
    </rPh>
    <rPh sb="6" eb="7">
      <t>ラン</t>
    </rPh>
    <phoneticPr fontId="2"/>
  </si>
  <si>
    <t>学校名</t>
    <rPh sb="0" eb="3">
      <t>ガッコウメイ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</si>
  <si>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</si>
  <si>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顧問（監督）名</t>
    <rPh sb="0" eb="2">
      <t>コモン</t>
    </rPh>
    <rPh sb="3" eb="5">
      <t>カントク</t>
    </rPh>
    <rPh sb="6" eb="7">
      <t>メイ</t>
    </rPh>
    <phoneticPr fontId="2"/>
  </si>
  <si>
    <t>出場者表</t>
    <rPh sb="0" eb="3">
      <t>シュツジョウシャ</t>
    </rPh>
    <rPh sb="3" eb="4">
      <t>ヒョウ</t>
    </rPh>
    <phoneticPr fontId="2"/>
  </si>
  <si>
    <t>（男子用）</t>
    <rPh sb="1" eb="4">
      <t>ダンシヨウ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</si>
  <si>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</si>
  <si>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</si>
  <si>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</si>
  <si>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</si>
  <si>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</si>
  <si>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</si>
  <si>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監督名</t>
    <rPh sb="0" eb="2">
      <t>カントク</t>
    </rPh>
    <rPh sb="2" eb="3">
      <t>メイ</t>
    </rPh>
    <phoneticPr fontId="2"/>
  </si>
  <si>
    <t>Ｂ</t>
    <phoneticPr fontId="2"/>
  </si>
  <si>
    <t>（　第　　　　　　　会場　）</t>
    <rPh sb="2" eb="3">
      <t>ダイ</t>
    </rPh>
    <rPh sb="10" eb="12">
      <t>カイジョウ</t>
    </rPh>
    <phoneticPr fontId="2"/>
  </si>
  <si>
    <t>Ｄ</t>
    <phoneticPr fontId="2"/>
  </si>
  <si>
    <t>（女子用）</t>
    <rPh sb="1" eb="3">
      <t>ジョシ</t>
    </rPh>
    <rPh sb="3" eb="4">
      <t>ヨウ</t>
    </rPh>
    <phoneticPr fontId="2"/>
  </si>
  <si>
    <t>大将</t>
    <rPh sb="0" eb="2">
      <t>タイショウ</t>
    </rPh>
    <phoneticPr fontId="2"/>
  </si>
  <si>
    <t>副将</t>
    <rPh sb="0" eb="2">
      <t>フクショウ</t>
    </rPh>
    <phoneticPr fontId="2"/>
  </si>
  <si>
    <t>中堅</t>
    <rPh sb="0" eb="2">
      <t>チュウケン</t>
    </rPh>
    <phoneticPr fontId="2"/>
  </si>
  <si>
    <t>次鋒</t>
    <rPh sb="0" eb="2">
      <t>ジホウ</t>
    </rPh>
    <phoneticPr fontId="2"/>
  </si>
  <si>
    <t>先鋒</t>
    <rPh sb="0" eb="2">
      <t>センポウ</t>
    </rPh>
    <phoneticPr fontId="2"/>
  </si>
  <si>
    <t>補欠</t>
    <rPh sb="0" eb="2">
      <t>ホケツ</t>
    </rPh>
    <phoneticPr fontId="2"/>
  </si>
  <si>
    <t>（定通用）</t>
    <rPh sb="1" eb="2">
      <t>サダム</t>
    </rPh>
    <rPh sb="2" eb="4">
      <t>ツウヨウ</t>
    </rPh>
    <phoneticPr fontId="2"/>
  </si>
  <si>
    <t>F</t>
    <phoneticPr fontId="2"/>
  </si>
  <si>
    <t>※　シード選手は朱書してください</t>
    <rPh sb="5" eb="7">
      <t>センシュ</t>
    </rPh>
    <rPh sb="8" eb="10">
      <t>シュショ</t>
    </rPh>
    <phoneticPr fontId="2"/>
  </si>
  <si>
    <t>１００㎏級</t>
    <rPh sb="4" eb="5">
      <t>キュウ</t>
    </rPh>
    <phoneticPr fontId="2"/>
  </si>
  <si>
    <t>９０㎏級</t>
    <rPh sb="3" eb="4">
      <t>キュウ</t>
    </rPh>
    <phoneticPr fontId="2"/>
  </si>
  <si>
    <t>８１㎏級</t>
    <rPh sb="3" eb="4">
      <t>キュウ</t>
    </rPh>
    <phoneticPr fontId="2"/>
  </si>
  <si>
    <t>７３㎏級</t>
    <rPh sb="3" eb="4">
      <t>キュウ</t>
    </rPh>
    <phoneticPr fontId="2"/>
  </si>
  <si>
    <t>６６㎏級</t>
    <rPh sb="3" eb="4">
      <t>キュウ</t>
    </rPh>
    <phoneticPr fontId="2"/>
  </si>
  <si>
    <t>６０㎏級</t>
    <rPh sb="3" eb="4">
      <t>キュウ</t>
    </rPh>
    <phoneticPr fontId="2"/>
  </si>
  <si>
    <t>５２㎏級</t>
    <rPh sb="3" eb="4">
      <t>キュウ</t>
    </rPh>
    <phoneticPr fontId="2"/>
  </si>
  <si>
    <t>６３㎏級</t>
    <rPh sb="3" eb="4">
      <t>キュウ</t>
    </rPh>
    <phoneticPr fontId="2"/>
  </si>
  <si>
    <t>７０㎏級</t>
    <rPh sb="3" eb="4">
      <t>キュウ</t>
    </rPh>
    <phoneticPr fontId="2"/>
  </si>
  <si>
    <t>５７㎏級</t>
    <rPh sb="3" eb="4">
      <t>キュウ</t>
    </rPh>
    <phoneticPr fontId="2"/>
  </si>
  <si>
    <t>７５㎏超級</t>
    <rPh sb="3" eb="5">
      <t>チョウキュウ</t>
    </rPh>
    <phoneticPr fontId="2"/>
  </si>
  <si>
    <t>Ｋ</t>
    <phoneticPr fontId="2"/>
  </si>
  <si>
    <t>選手権大会</t>
    <rPh sb="0" eb="3">
      <t>センシュケン</t>
    </rPh>
    <rPh sb="3" eb="5">
      <t>タイカイ</t>
    </rPh>
    <phoneticPr fontId="2"/>
  </si>
  <si>
    <t>県総体</t>
    <rPh sb="0" eb="1">
      <t>ケン</t>
    </rPh>
    <rPh sb="1" eb="3">
      <t>ソウタイ</t>
    </rPh>
    <phoneticPr fontId="2"/>
  </si>
  <si>
    <t>定通大会</t>
    <rPh sb="0" eb="1">
      <t>テイ</t>
    </rPh>
    <rPh sb="1" eb="2">
      <t>ツウ</t>
    </rPh>
    <rPh sb="2" eb="4">
      <t>タイカイ</t>
    </rPh>
    <phoneticPr fontId="2"/>
  </si>
  <si>
    <t>出、入力ページへのリンク</t>
    <rPh sb="0" eb="1">
      <t>デ</t>
    </rPh>
    <rPh sb="2" eb="4">
      <t>ニュウリョク</t>
    </rPh>
    <phoneticPr fontId="2"/>
  </si>
  <si>
    <t>Ｌ</t>
    <phoneticPr fontId="2"/>
  </si>
  <si>
    <t>Ｇ</t>
    <phoneticPr fontId="2"/>
  </si>
  <si>
    <t>Ｊ</t>
    <phoneticPr fontId="2"/>
  </si>
  <si>
    <t>Ｍ</t>
    <phoneticPr fontId="2"/>
  </si>
  <si>
    <t>戻る</t>
    <rPh sb="0" eb="1">
      <t>モド</t>
    </rPh>
    <phoneticPr fontId="2"/>
  </si>
  <si>
    <t>整理番号</t>
    <rPh sb="0" eb="2">
      <t>セイリ</t>
    </rPh>
    <rPh sb="2" eb="4">
      <t>バンゴウ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</si>
  <si>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</si>
  <si>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初</t>
    <rPh sb="0" eb="1">
      <t>ショ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</si>
  <si>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</si>
  <si>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</si>
  <si>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</si>
  <si>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</si>
  <si>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０</t>
    <phoneticPr fontId="2"/>
  </si>
  <si>
    <t>弐</t>
    <rPh sb="0" eb="1">
      <t>ニ</t>
    </rPh>
    <phoneticPr fontId="2"/>
  </si>
  <si>
    <t>選手情報入力</t>
    <rPh sb="0" eb="2">
      <t>センシュ</t>
    </rPh>
    <rPh sb="2" eb="4">
      <t>ジョウホウ</t>
    </rPh>
    <rPh sb="4" eb="6">
      <t>ニュウリョク</t>
    </rPh>
    <phoneticPr fontId="2"/>
  </si>
  <si>
    <t>※基本情報を入力すると各大会申込用紙等に反映されます
※基本情報、選手情報を入力すればさらに便利です</t>
    <rPh sb="1" eb="3">
      <t>キホン</t>
    </rPh>
    <rPh sb="3" eb="5">
      <t>ジョウホウ</t>
    </rPh>
    <rPh sb="6" eb="8">
      <t>ニュウリョク</t>
    </rPh>
    <rPh sb="11" eb="12">
      <t>カク</t>
    </rPh>
    <rPh sb="12" eb="14">
      <t>タイカイ</t>
    </rPh>
    <rPh sb="14" eb="16">
      <t>モウシコミ</t>
    </rPh>
    <rPh sb="16" eb="18">
      <t>ヨウシ</t>
    </rPh>
    <rPh sb="18" eb="19">
      <t>トウ</t>
    </rPh>
    <rPh sb="20" eb="22">
      <t>ハンエイ</t>
    </rPh>
    <rPh sb="28" eb="30">
      <t>キホン</t>
    </rPh>
    <rPh sb="30" eb="32">
      <t>ジョウホウ</t>
    </rPh>
    <rPh sb="33" eb="35">
      <t>センシュ</t>
    </rPh>
    <rPh sb="35" eb="37">
      <t>ジョウホウ</t>
    </rPh>
    <rPh sb="38" eb="40">
      <t>ニュウリョク</t>
    </rPh>
    <rPh sb="46" eb="48">
      <t>ベンリ</t>
    </rPh>
    <phoneticPr fontId="2"/>
  </si>
  <si>
    <t>全柔連メンバーID</t>
    <rPh sb="0" eb="3">
      <t>ゼンジュウレン</t>
    </rPh>
    <phoneticPr fontId="2"/>
  </si>
  <si>
    <t>全柔連
メンバーID</t>
    <rPh sb="0" eb="3">
      <t>ゼンジュウレン</t>
    </rPh>
    <phoneticPr fontId="2"/>
  </si>
  <si>
    <t>１００㎏超級</t>
    <rPh sb="4" eb="5">
      <t>チョウ</t>
    </rPh>
    <rPh sb="5" eb="6">
      <t>キュウ</t>
    </rPh>
    <phoneticPr fontId="2"/>
  </si>
  <si>
    <t>４８㎏級</t>
    <rPh sb="3" eb="4">
      <t>キュウ</t>
    </rPh>
    <phoneticPr fontId="2"/>
  </si>
  <si>
    <t>７８㎏級</t>
    <rPh sb="3" eb="4">
      <t>キュウ</t>
    </rPh>
    <phoneticPr fontId="2"/>
  </si>
  <si>
    <t>７８㎏超級</t>
    <rPh sb="3" eb="4">
      <t>チョウ</t>
    </rPh>
    <rPh sb="4" eb="5">
      <t>キュウ</t>
    </rPh>
    <phoneticPr fontId="2"/>
  </si>
  <si>
    <t>全柔連メンバーID</t>
  </si>
  <si>
    <t>選手名</t>
  </si>
  <si>
    <t>学年</t>
  </si>
  <si>
    <t>段位</t>
  </si>
  <si>
    <t>戻る</t>
  </si>
  <si>
    <t>７５㎏級</t>
    <phoneticPr fontId="2"/>
  </si>
  <si>
    <t>女子個人申込み</t>
    <rPh sb="0" eb="2">
      <t>ジョシ</t>
    </rPh>
    <rPh sb="2" eb="4">
      <t>コジン</t>
    </rPh>
    <rPh sb="4" eb="6">
      <t>モウシコ</t>
    </rPh>
    <phoneticPr fontId="2"/>
  </si>
  <si>
    <t>男子個人申込み</t>
    <rPh sb="0" eb="2">
      <t>ダンシ</t>
    </rPh>
    <rPh sb="2" eb="4">
      <t>コジン</t>
    </rPh>
    <rPh sb="4" eb="6">
      <t>モウシコ</t>
    </rPh>
    <phoneticPr fontId="2"/>
  </si>
  <si>
    <t>６５㎏級</t>
    <phoneticPr fontId="2"/>
  </si>
  <si>
    <t>I</t>
    <phoneticPr fontId="2"/>
  </si>
  <si>
    <t>稲生高校</t>
    <rPh sb="0" eb="2">
      <t>イノウ</t>
    </rPh>
    <rPh sb="2" eb="4">
      <t>コウコウ</t>
    </rPh>
    <phoneticPr fontId="2"/>
  </si>
  <si>
    <t>令和</t>
    <rPh sb="0" eb="2">
      <t>レイワ</t>
    </rPh>
    <phoneticPr fontId="2"/>
  </si>
  <si>
    <t>（男子団体三人制の部）</t>
    <rPh sb="1" eb="3">
      <t>ダンシ</t>
    </rPh>
    <rPh sb="3" eb="5">
      <t>ダンタイ</t>
    </rPh>
    <rPh sb="5" eb="8">
      <t>サンニンセイ</t>
    </rPh>
    <rPh sb="9" eb="10">
      <t>ブ</t>
    </rPh>
    <phoneticPr fontId="2"/>
  </si>
  <si>
    <t>a</t>
    <phoneticPr fontId="2"/>
  </si>
  <si>
    <t>６月１日</t>
    <rPh sb="1" eb="2">
      <t>ガツ</t>
    </rPh>
    <rPh sb="3" eb="4">
      <t>ニチ</t>
    </rPh>
    <phoneticPr fontId="2"/>
  </si>
  <si>
    <t>４月１９日</t>
    <rPh sb="1" eb="2">
      <t>ガツ</t>
    </rPh>
    <rPh sb="4" eb="5">
      <t>ニチ</t>
    </rPh>
    <phoneticPr fontId="2"/>
  </si>
  <si>
    <t>５月３１日</t>
    <rPh sb="1" eb="2">
      <t>ガツ</t>
    </rPh>
    <rPh sb="4" eb="5">
      <t>ニチ</t>
    </rPh>
    <phoneticPr fontId="2"/>
  </si>
  <si>
    <t>４月１４日</t>
    <rPh sb="1" eb="2">
      <t>ガツ</t>
    </rPh>
    <rPh sb="4" eb="5">
      <t>ニチ</t>
    </rPh>
    <phoneticPr fontId="2"/>
  </si>
  <si>
    <t>４月１７日</t>
    <rPh sb="1" eb="2">
      <t>ガツ</t>
    </rPh>
    <rPh sb="4" eb="5">
      <t>ニチ</t>
    </rPh>
    <phoneticPr fontId="2"/>
  </si>
  <si>
    <t>５月２３日</t>
    <rPh sb="1" eb="2">
      <t>ガツ</t>
    </rPh>
    <rPh sb="4" eb="5">
      <t>ニチ</t>
    </rPh>
    <phoneticPr fontId="2"/>
  </si>
  <si>
    <t>５月１６日</t>
    <rPh sb="1" eb="2">
      <t>ガツ</t>
    </rPh>
    <rPh sb="4" eb="5">
      <t>ヒ</t>
    </rPh>
    <phoneticPr fontId="2"/>
  </si>
  <si>
    <t>令和7年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</si>
  <si>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令和7年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</si>
  <si>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（提出期限：　４月１４日　必着）</t>
    <rPh sb="1" eb="3">
      <t>テイシュツ</t>
    </rPh>
    <rPh sb="3" eb="5">
      <t>キゲン</t>
    </rPh>
    <rPh sb="8" eb="9">
      <t>ガツ</t>
    </rPh>
    <rPh sb="11" eb="12">
      <t>ニチ</t>
    </rPh>
    <rPh sb="13" eb="15">
      <t>ヒッチャク</t>
    </rPh>
    <phoneticPr fontId="2"/>
  </si>
  <si>
    <t>令和　　７年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</si>
</sst>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????&quot;.&quot;??&quot;.&quot;??"/>
    <numFmt numFmtId="177" formatCode="@&quot;高等学校&quot;"/>
    <numFmt numFmtId="178" formatCode="&quot;第&quot;?&quot;回三重県高等学校柔道選手権大会&quot;"/>
    <numFmt numFmtId="179" formatCode="&quot;（&quot;\ ?\ &quot;持参提出）&quot;"/>
    <numFmt numFmtId="180" formatCode="&quot;（&quot;\ @\ &quot;持参提出）&quot;"/>
    <numFmt numFmtId="181" formatCode="&quot;第&quot;?&quot;回三重県高等学校女子柔道選手権大会&quot;"/>
    <numFmt numFmtId="182" formatCode="&quot;第&quot;?&quot;回三重県高等学校総合体育大会柔道競技&quot;"/>
    <numFmt numFmtId="183" formatCode="&quot;（&quot;\ @\ &quot;必着）&quot;"/>
    <numFmt numFmtId="184" formatCode="\ ?\ &quot;人&quot;"/>
    <numFmt numFmtId="185" formatCode="[$-411]ggge&quot;年&quot;m&quot;月&quot;d&quot;日&quot;;@"/>
    <numFmt numFmtId="186" formatCode="0.0_ "/>
    <numFmt numFmtId="187" formatCode="&quot;第&quot;?&quot;回三重県高等学校柔道選手権大会三人制の部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6"/>
      <color indexed="81"/>
      <name val="ＭＳ Ｐゴシック"/>
      <family val="3"/>
      <charset val="128"/>
    </font>
    <font>
      <sz val="26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8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11DF"/>
        <bgColor indexed="64"/>
      </patternFill>
    </fill>
    <fill>
      <patternFill patternType="solid">
        <fgColor rgb="FFF34BA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4" xfId="0" applyNumberForma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3" fillId="0" borderId="0" xfId="0" applyNumberFormat="1" applyFont="1">
      <alignment vertical="center"/>
    </xf>
    <xf numFmtId="49" fontId="3" fillId="0" borderId="6" xfId="0" applyNumberFormat="1" applyFont="1" applyBorder="1">
      <alignment vertical="center"/>
    </xf>
    <xf numFmtId="49" fontId="0" fillId="0" borderId="0" xfId="0" applyNumberFormat="1">
      <alignment vertical="center"/>
    </xf>
    <xf numFmtId="49" fontId="0" fillId="0" borderId="6" xfId="0" applyNumberFormat="1" applyBorder="1">
      <alignment vertical="center"/>
    </xf>
    <xf numFmtId="0" fontId="9" fillId="0" borderId="0" xfId="0" applyFont="1">
      <alignment vertical="center"/>
    </xf>
    <xf numFmtId="49" fontId="3" fillId="0" borderId="4" xfId="0" applyNumberFormat="1" applyFont="1" applyBorder="1">
      <alignment vertical="center"/>
    </xf>
    <xf numFmtId="0" fontId="10" fillId="2" borderId="0" xfId="1" applyFill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0" fontId="13" fillId="3" borderId="0" xfId="0" applyFont="1" applyFill="1" applyAlignment="1" applyProtection="1">
      <alignment horizontal="distributed" vertical="center" indent="1"/>
      <protection locked="0"/>
    </xf>
    <xf numFmtId="0" fontId="7" fillId="3" borderId="0" xfId="0" applyFont="1" applyFill="1">
      <alignment vertical="center"/>
    </xf>
    <xf numFmtId="0" fontId="16" fillId="4" borderId="3" xfId="0" applyFont="1" applyFill="1" applyBorder="1" applyAlignment="1">
      <alignment horizontal="distributed" vertical="center"/>
    </xf>
    <xf numFmtId="0" fontId="12" fillId="3" borderId="0" xfId="0" applyFont="1" applyFill="1">
      <alignment vertical="center"/>
    </xf>
    <xf numFmtId="0" fontId="0" fillId="5" borderId="3" xfId="0" applyFill="1" applyBorder="1" applyAlignment="1">
      <alignment horizontal="center" vertical="center" textRotation="255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>
      <alignment vertical="center"/>
    </xf>
    <xf numFmtId="176" fontId="0" fillId="5" borderId="3" xfId="0" applyNumberForma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1" applyFill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6" borderId="3" xfId="0" applyFill="1" applyBorder="1" applyAlignment="1">
      <alignment horizontal="center" vertical="center" textRotation="255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3" xfId="0" applyFill="1" applyBorder="1">
      <alignment vertical="center"/>
    </xf>
    <xf numFmtId="176" fontId="0" fillId="6" borderId="3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distributed" vertical="center" indent="1"/>
    </xf>
    <xf numFmtId="0" fontId="0" fillId="0" borderId="9" xfId="0" applyBorder="1" applyAlignment="1">
      <alignment horizontal="center" vertical="center" shrinkToFit="1"/>
    </xf>
    <xf numFmtId="176" fontId="0" fillId="0" borderId="9" xfId="0" applyNumberFormat="1" applyBorder="1" applyAlignment="1">
      <alignment horizontal="distributed" vertical="center" indent="1"/>
    </xf>
    <xf numFmtId="186" fontId="0" fillId="5" borderId="3" xfId="0" applyNumberFormat="1" applyFill="1" applyBorder="1">
      <alignment vertical="center"/>
    </xf>
    <xf numFmtId="186" fontId="0" fillId="6" borderId="3" xfId="0" applyNumberFormat="1" applyFill="1" applyBorder="1">
      <alignment vertical="center"/>
    </xf>
    <xf numFmtId="0" fontId="0" fillId="7" borderId="0" xfId="0" applyFill="1">
      <alignment vertical="center"/>
    </xf>
    <xf numFmtId="0" fontId="18" fillId="8" borderId="3" xfId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 shrinkToFit="1"/>
    </xf>
    <xf numFmtId="0" fontId="25" fillId="9" borderId="3" xfId="0" applyFont="1" applyFill="1" applyBorder="1" applyProtection="1">
      <alignment vertical="center"/>
      <protection locked="0"/>
    </xf>
    <xf numFmtId="0" fontId="0" fillId="10" borderId="10" xfId="0" applyFill="1" applyBorder="1">
      <alignment vertical="center"/>
    </xf>
    <xf numFmtId="0" fontId="0" fillId="10" borderId="11" xfId="0" applyFill="1" applyBorder="1">
      <alignment vertical="center"/>
    </xf>
    <xf numFmtId="0" fontId="19" fillId="10" borderId="11" xfId="0" applyFont="1" applyFill="1" applyBorder="1">
      <alignment vertical="center"/>
    </xf>
    <xf numFmtId="0" fontId="25" fillId="11" borderId="3" xfId="0" applyFont="1" applyFill="1" applyBorder="1" applyProtection="1">
      <alignment vertical="center"/>
      <protection locked="0"/>
    </xf>
    <xf numFmtId="0" fontId="13" fillId="3" borderId="0" xfId="0" applyFont="1" applyFill="1" applyAlignment="1" applyProtection="1">
      <alignment vertical="center" shrinkToFit="1"/>
      <protection locked="0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4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shrinkToFit="1"/>
    </xf>
    <xf numFmtId="0" fontId="0" fillId="5" borderId="3" xfId="0" applyFill="1" applyBorder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3" fillId="0" borderId="0" xfId="0" applyFont="1">
      <alignment vertical="center"/>
    </xf>
    <xf numFmtId="0" fontId="24" fillId="2" borderId="0" xfId="1" applyFont="1" applyFill="1" applyAlignment="1" applyProtection="1">
      <alignment horizontal="center" vertical="center"/>
      <protection locked="0"/>
    </xf>
    <xf numFmtId="0" fontId="6" fillId="10" borderId="10" xfId="0" applyFont="1" applyFill="1" applyBorder="1">
      <alignment vertical="center"/>
    </xf>
    <xf numFmtId="0" fontId="6" fillId="10" borderId="11" xfId="0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8" fillId="9" borderId="3" xfId="0" applyFont="1" applyFill="1" applyBorder="1" applyProtection="1">
      <alignment vertical="center"/>
      <protection locked="0"/>
    </xf>
    <xf numFmtId="0" fontId="6" fillId="0" borderId="3" xfId="0" applyFont="1" applyBorder="1" applyAlignment="1">
      <alignment horizontal="left" vertical="center" indent="1" shrinkToFit="1"/>
    </xf>
    <xf numFmtId="0" fontId="28" fillId="12" borderId="3" xfId="0" applyFont="1" applyFill="1" applyBorder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12" fillId="3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10" fillId="2" borderId="0" xfId="1" applyFill="1" applyAlignment="1" applyProtection="1">
      <alignment horizontal="center" vertical="center"/>
    </xf>
    <xf numFmtId="0" fontId="20" fillId="1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185" fontId="0" fillId="0" borderId="0" xfId="0" applyNumberFormat="1" applyAlignment="1" applyProtection="1">
      <alignment horizontal="distributed" vertical="center"/>
      <protection locked="0"/>
    </xf>
    <xf numFmtId="0" fontId="0" fillId="0" borderId="2" xfId="0" applyBorder="1" applyAlignment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  <protection locked="0"/>
    </xf>
    <xf numFmtId="58" fontId="0" fillId="0" borderId="0" xfId="0" applyNumberFormat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distributed" vertical="center"/>
      <protection locked="0"/>
    </xf>
    <xf numFmtId="0" fontId="0" fillId="0" borderId="2" xfId="0" applyBorder="1" applyAlignment="1">
      <alignment horizontal="right" vertical="center"/>
    </xf>
    <xf numFmtId="187" fontId="0" fillId="0" borderId="8" xfId="0" applyNumberFormat="1" applyBorder="1" applyAlignment="1">
      <alignment horizontal="distributed" vertical="center" indent="2"/>
    </xf>
    <xf numFmtId="187" fontId="0" fillId="0" borderId="7" xfId="0" applyNumberFormat="1" applyBorder="1" applyAlignment="1">
      <alignment horizontal="distributed" vertical="center" indent="2"/>
    </xf>
    <xf numFmtId="187" fontId="0" fillId="0" borderId="9" xfId="0" applyNumberFormat="1" applyBorder="1" applyAlignment="1">
      <alignment horizontal="distributed" vertical="center" indent="2"/>
    </xf>
    <xf numFmtId="177" fontId="0" fillId="0" borderId="7" xfId="0" applyNumberFormat="1" applyBorder="1" applyAlignment="1" applyProtection="1">
      <alignment horizontal="center" vertical="center" shrinkToFit="1"/>
      <protection locked="0"/>
    </xf>
    <xf numFmtId="177" fontId="0" fillId="0" borderId="9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 applyProtection="1">
      <alignment horizontal="distributed" vertical="center" indent="2"/>
      <protection locked="0"/>
    </xf>
    <xf numFmtId="0" fontId="0" fillId="0" borderId="9" xfId="0" applyBorder="1" applyAlignment="1" applyProtection="1">
      <alignment horizontal="distributed" vertical="center" indent="2"/>
      <protection locked="0"/>
    </xf>
    <xf numFmtId="0" fontId="0" fillId="0" borderId="3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1" fontId="0" fillId="0" borderId="8" xfId="0" applyNumberFormat="1" applyBorder="1" applyAlignment="1">
      <alignment horizontal="distributed" vertical="center" indent="2"/>
    </xf>
    <xf numFmtId="181" fontId="0" fillId="0" borderId="7" xfId="0" applyNumberFormat="1" applyBorder="1" applyAlignment="1">
      <alignment horizontal="distributed" vertical="center" indent="2"/>
    </xf>
    <xf numFmtId="181" fontId="0" fillId="0" borderId="9" xfId="0" applyNumberFormat="1" applyBorder="1" applyAlignment="1">
      <alignment horizontal="distributed" vertical="center" indent="2"/>
    </xf>
    <xf numFmtId="178" fontId="0" fillId="0" borderId="8" xfId="0" applyNumberFormat="1" applyBorder="1" applyAlignment="1">
      <alignment horizontal="distributed" vertical="center" indent="2"/>
    </xf>
    <xf numFmtId="178" fontId="0" fillId="0" borderId="7" xfId="0" applyNumberFormat="1" applyBorder="1" applyAlignment="1">
      <alignment horizontal="distributed" vertical="center" indent="2"/>
    </xf>
    <xf numFmtId="178" fontId="0" fillId="0" borderId="9" xfId="0" applyNumberFormat="1" applyBorder="1" applyAlignment="1">
      <alignment horizontal="distributed" vertical="center" indent="2"/>
    </xf>
    <xf numFmtId="180" fontId="0" fillId="0" borderId="0" xfId="0" applyNumberFormat="1" applyAlignment="1">
      <alignment horizontal="center" vertical="center"/>
    </xf>
    <xf numFmtId="0" fontId="21" fillId="10" borderId="0" xfId="0" applyFont="1" applyFill="1" applyAlignment="1">
      <alignment horizontal="center" vertical="top"/>
    </xf>
    <xf numFmtId="184" fontId="27" fillId="10" borderId="11" xfId="0" applyNumberFormat="1" applyFont="1" applyFill="1" applyBorder="1" applyAlignment="1">
      <alignment horizontal="right" vertical="center" indent="1"/>
    </xf>
    <xf numFmtId="184" fontId="27" fillId="10" borderId="12" xfId="0" applyNumberFormat="1" applyFont="1" applyFill="1" applyBorder="1" applyAlignment="1">
      <alignment horizontal="right" vertical="center" indent="1"/>
    </xf>
    <xf numFmtId="183" fontId="6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82" fontId="0" fillId="0" borderId="8" xfId="0" applyNumberFormat="1" applyBorder="1" applyAlignment="1">
      <alignment horizontal="distributed" vertical="center" indent="2"/>
    </xf>
    <xf numFmtId="182" fontId="0" fillId="0" borderId="7" xfId="0" applyNumberFormat="1" applyBorder="1" applyAlignment="1">
      <alignment horizontal="distributed" vertical="center" indent="2"/>
    </xf>
    <xf numFmtId="182" fontId="0" fillId="0" borderId="9" xfId="0" applyNumberFormat="1" applyBorder="1" applyAlignment="1">
      <alignment horizontal="distributed" vertical="center" indent="2"/>
    </xf>
    <xf numFmtId="177" fontId="0" fillId="0" borderId="7" xfId="0" applyNumberFormat="1" applyBorder="1" applyAlignment="1" applyProtection="1">
      <alignment horizontal="distributed" vertical="center" shrinkToFit="1"/>
      <protection locked="0"/>
    </xf>
    <xf numFmtId="177" fontId="0" fillId="0" borderId="9" xfId="0" applyNumberFormat="1" applyBorder="1" applyAlignment="1" applyProtection="1">
      <alignment horizontal="distributed" vertical="center" shrinkToFit="1"/>
      <protection locked="0"/>
    </xf>
    <xf numFmtId="183" fontId="0" fillId="0" borderId="0" xfId="0" applyNumberFormat="1" applyAlignment="1">
      <alignment horizontal="center" vertical="center"/>
    </xf>
    <xf numFmtId="184" fontId="26" fillId="10" borderId="11" xfId="0" applyNumberFormat="1" applyFont="1" applyFill="1" applyBorder="1" applyAlignment="1">
      <alignment horizontal="right" vertical="center" indent="1"/>
    </xf>
    <xf numFmtId="184" fontId="26" fillId="10" borderId="12" xfId="0" applyNumberFormat="1" applyFont="1" applyFill="1" applyBorder="1" applyAlignment="1">
      <alignment horizontal="right" vertical="center" inden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7">
    <dxf>
      <font>
        <condense val="0"/>
        <extend val="0"/>
        <color indexed="9"/>
      </font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ont>
        <condense val="0"/>
        <extend val="0"/>
        <color indexed="9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ont>
        <condense val="0"/>
        <extend val="0"/>
        <color indexed="9"/>
      </font>
    </dxf>
    <dxf>
      <fill>
        <patternFill>
          <bgColor indexed="1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23450;&#36890;&#65288;&#20491;&#20154;&#65289;'!A1"/><Relationship Id="rId3" Type="http://schemas.openxmlformats.org/officeDocument/2006/relationships/hyperlink" Target="#&#23450;&#36890;!A1"/><Relationship Id="rId7" Type="http://schemas.openxmlformats.org/officeDocument/2006/relationships/hyperlink" Target="#'&#23450;&#36890;&#65288;&#22243;&#20307;&#65289;'!A1"/><Relationship Id="rId2" Type="http://schemas.openxmlformats.org/officeDocument/2006/relationships/hyperlink" Target="#&#32207;&#20307;!A1"/><Relationship Id="rId1" Type="http://schemas.openxmlformats.org/officeDocument/2006/relationships/hyperlink" Target="#'&#36984;&#25163;&#27177;&#30003;&#36796;&#65288;&#19977;&#20154;&#21046;&#21547;&#12416;&#65289;'!A1"/><Relationship Id="rId6" Type="http://schemas.openxmlformats.org/officeDocument/2006/relationships/hyperlink" Target="#'&#32207;&#20307;&#65288;&#20491;&#20154;&#12456;&#12531;&#12488;&#12522;&#12540;&#65289;'!A1"/><Relationship Id="rId5" Type="http://schemas.openxmlformats.org/officeDocument/2006/relationships/hyperlink" Target="#'&#32207;&#20307;&#65288;&#22243;&#20307;&#65289;'!A1"/><Relationship Id="rId4" Type="http://schemas.openxmlformats.org/officeDocument/2006/relationships/hyperlink" Target="#'&#36984;&#25163;&#27177;&#65288;&#20986;&#22580;&#32773;&#65289;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13590</xdr:colOff>
      <xdr:row>6</xdr:row>
      <xdr:rowOff>41038</xdr:rowOff>
    </xdr:from>
    <xdr:ext cx="1424429" cy="376706"/>
    <xdr:sp macro="" textlink="">
      <xdr:nvSpPr>
        <xdr:cNvPr id="13313" name="Text 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0DC2DC-5221-F17E-47EF-CDA6FFA546B6}"/>
            </a:ext>
          </a:extLst>
        </xdr:cNvPr>
        <xdr:cNvSpPr txBox="1">
          <a:spLocks noChangeArrowheads="1"/>
        </xdr:cNvSpPr>
      </xdr:nvSpPr>
      <xdr:spPr bwMode="auto">
        <a:xfrm>
          <a:off x="1394715" y="2154397"/>
          <a:ext cx="1424429" cy="3767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（総体団体申込を含む）</a:t>
          </a:r>
          <a:endParaRPr lang="ja-JP" altLang="en-US"/>
        </a:p>
      </xdr:txBody>
    </xdr:sp>
    <xdr:clientData/>
  </xdr:oneCellAnchor>
  <xdr:twoCellAnchor editAs="oneCell">
    <xdr:from>
      <xdr:col>2</xdr:col>
      <xdr:colOff>0</xdr:colOff>
      <xdr:row>7</xdr:row>
      <xdr:rowOff>116205</xdr:rowOff>
    </xdr:from>
    <xdr:to>
      <xdr:col>2</xdr:col>
      <xdr:colOff>1467732</xdr:colOff>
      <xdr:row>8</xdr:row>
      <xdr:rowOff>133</xdr:rowOff>
    </xdr:to>
    <xdr:sp macro="" textlink="">
      <xdr:nvSpPr>
        <xdr:cNvPr id="13314" name="Text 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CD7FA6-C32D-7683-09E5-12C97EABCA7F}"/>
            </a:ext>
          </a:extLst>
        </xdr:cNvPr>
        <xdr:cNvSpPr txBox="1">
          <a:spLocks noChangeArrowheads="1"/>
        </xdr:cNvSpPr>
      </xdr:nvSpPr>
      <xdr:spPr bwMode="auto">
        <a:xfrm>
          <a:off x="1381125" y="3933825"/>
          <a:ext cx="14668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申込（個人）</a:t>
          </a:r>
          <a:endParaRPr lang="ja-JP" altLang="en-US"/>
        </a:p>
      </xdr:txBody>
    </xdr:sp>
    <xdr:clientData/>
  </xdr:twoCellAnchor>
  <xdr:twoCellAnchor editAs="oneCell">
    <xdr:from>
      <xdr:col>1</xdr:col>
      <xdr:colOff>1015365</xdr:colOff>
      <xdr:row>9</xdr:row>
      <xdr:rowOff>116205</xdr:rowOff>
    </xdr:from>
    <xdr:to>
      <xdr:col>2</xdr:col>
      <xdr:colOff>1452650</xdr:colOff>
      <xdr:row>10</xdr:row>
      <xdr:rowOff>133</xdr:rowOff>
    </xdr:to>
    <xdr:sp macro="" textlink="">
      <xdr:nvSpPr>
        <xdr:cNvPr id="13316" name="Text 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3D44667-D8A5-9C1B-7CAA-CA0E5BAFEFAA}"/>
            </a:ext>
          </a:extLst>
        </xdr:cNvPr>
        <xdr:cNvSpPr txBox="1">
          <a:spLocks noChangeArrowheads="1"/>
        </xdr:cNvSpPr>
      </xdr:nvSpPr>
      <xdr:spPr bwMode="auto">
        <a:xfrm>
          <a:off x="1371600" y="4924425"/>
          <a:ext cx="14668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</a:t>
          </a:r>
          <a:endParaRPr lang="ja-JP" altLang="en-US"/>
        </a:p>
      </xdr:txBody>
    </xdr:sp>
    <xdr:clientData/>
  </xdr:twoCellAnchor>
  <xdr:twoCellAnchor editAs="oneCell">
    <xdr:from>
      <xdr:col>2</xdr:col>
      <xdr:colOff>1693545</xdr:colOff>
      <xdr:row>6</xdr:row>
      <xdr:rowOff>104775</xdr:rowOff>
    </xdr:from>
    <xdr:to>
      <xdr:col>4</xdr:col>
      <xdr:colOff>199326</xdr:colOff>
      <xdr:row>6</xdr:row>
      <xdr:rowOff>422996</xdr:rowOff>
    </xdr:to>
    <xdr:sp macro="" textlink="">
      <xdr:nvSpPr>
        <xdr:cNvPr id="13317" name="Text Box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1653578-8C1E-D7E2-1A32-F87EA70E60AD}"/>
            </a:ext>
          </a:extLst>
        </xdr:cNvPr>
        <xdr:cNvSpPr txBox="1">
          <a:spLocks noChangeArrowheads="1"/>
        </xdr:cNvSpPr>
      </xdr:nvSpPr>
      <xdr:spPr bwMode="auto">
        <a:xfrm>
          <a:off x="3067050" y="3419475"/>
          <a:ext cx="14573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団体出場者表</a:t>
          </a:r>
          <a:endParaRPr lang="ja-JP" altLang="en-US"/>
        </a:p>
      </xdr:txBody>
    </xdr:sp>
    <xdr:clientData/>
  </xdr:twoCellAnchor>
  <xdr:twoCellAnchor editAs="oneCell">
    <xdr:from>
      <xdr:col>2</xdr:col>
      <xdr:colOff>1693545</xdr:colOff>
      <xdr:row>7</xdr:row>
      <xdr:rowOff>133350</xdr:rowOff>
    </xdr:from>
    <xdr:to>
      <xdr:col>4</xdr:col>
      <xdr:colOff>199593</xdr:colOff>
      <xdr:row>8</xdr:row>
      <xdr:rowOff>1948</xdr:rowOff>
    </xdr:to>
    <xdr:sp macro="" textlink="">
      <xdr:nvSpPr>
        <xdr:cNvPr id="13318" name="Text 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39E296C-1C87-9DD9-6F2A-E85D4E5153F4}"/>
            </a:ext>
          </a:extLst>
        </xdr:cNvPr>
        <xdr:cNvSpPr txBox="1">
          <a:spLocks noChangeArrowheads="1"/>
        </xdr:cNvSpPr>
      </xdr:nvSpPr>
      <xdr:spPr bwMode="auto">
        <a:xfrm>
          <a:off x="3067050" y="3943350"/>
          <a:ext cx="14668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団体出場者表</a:t>
          </a:r>
          <a:endParaRPr lang="ja-JP" altLang="en-US"/>
        </a:p>
      </xdr:txBody>
    </xdr:sp>
    <xdr:clientData/>
  </xdr:twoCellAnchor>
  <xdr:twoCellAnchor editAs="oneCell">
    <xdr:from>
      <xdr:col>4</xdr:col>
      <xdr:colOff>422910</xdr:colOff>
      <xdr:row>7</xdr:row>
      <xdr:rowOff>142875</xdr:rowOff>
    </xdr:from>
    <xdr:to>
      <xdr:col>5</xdr:col>
      <xdr:colOff>624980</xdr:colOff>
      <xdr:row>8</xdr:row>
      <xdr:rowOff>9757</xdr:rowOff>
    </xdr:to>
    <xdr:sp macro="" textlink="">
      <xdr:nvSpPr>
        <xdr:cNvPr id="13319" name="Text 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D51BBA2-D170-53CD-C4D7-522FF40164FB}"/>
            </a:ext>
          </a:extLst>
        </xdr:cNvPr>
        <xdr:cNvSpPr txBox="1">
          <a:spLocks noChangeArrowheads="1"/>
        </xdr:cNvSpPr>
      </xdr:nvSpPr>
      <xdr:spPr bwMode="auto">
        <a:xfrm>
          <a:off x="4743450" y="3952875"/>
          <a:ext cx="14668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個人エントリー</a:t>
          </a:r>
          <a:endParaRPr lang="ja-JP" altLang="en-US"/>
        </a:p>
      </xdr:txBody>
    </xdr:sp>
    <xdr:clientData/>
  </xdr:twoCellAnchor>
  <xdr:twoCellAnchor editAs="oneCell">
    <xdr:from>
      <xdr:col>2</xdr:col>
      <xdr:colOff>1684020</xdr:colOff>
      <xdr:row>9</xdr:row>
      <xdr:rowOff>152400</xdr:rowOff>
    </xdr:from>
    <xdr:to>
      <xdr:col>4</xdr:col>
      <xdr:colOff>199769</xdr:colOff>
      <xdr:row>10</xdr:row>
      <xdr:rowOff>19282</xdr:rowOff>
    </xdr:to>
    <xdr:sp macro="" textlink="">
      <xdr:nvSpPr>
        <xdr:cNvPr id="13322" name="Text Box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2F9BD43-097D-EB2D-1F01-6140D10D3BF8}"/>
            </a:ext>
          </a:extLst>
        </xdr:cNvPr>
        <xdr:cNvSpPr txBox="1">
          <a:spLocks noChangeArrowheads="1"/>
        </xdr:cNvSpPr>
      </xdr:nvSpPr>
      <xdr:spPr bwMode="auto">
        <a:xfrm>
          <a:off x="3057525" y="4953000"/>
          <a:ext cx="14668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団体出場者表</a:t>
          </a:r>
          <a:endParaRPr lang="ja-JP" altLang="en-US"/>
        </a:p>
      </xdr:txBody>
    </xdr:sp>
    <xdr:clientData/>
  </xdr:twoCellAnchor>
  <xdr:twoCellAnchor editAs="oneCell">
    <xdr:from>
      <xdr:col>4</xdr:col>
      <xdr:colOff>413385</xdr:colOff>
      <xdr:row>9</xdr:row>
      <xdr:rowOff>142875</xdr:rowOff>
    </xdr:from>
    <xdr:to>
      <xdr:col>5</xdr:col>
      <xdr:colOff>623040</xdr:colOff>
      <xdr:row>10</xdr:row>
      <xdr:rowOff>3896</xdr:rowOff>
    </xdr:to>
    <xdr:sp macro="" textlink="">
      <xdr:nvSpPr>
        <xdr:cNvPr id="13323" name="Text Box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33B0192-978A-D4EE-EB70-419233FEFA3D}"/>
            </a:ext>
          </a:extLst>
        </xdr:cNvPr>
        <xdr:cNvSpPr txBox="1">
          <a:spLocks noChangeArrowheads="1"/>
        </xdr:cNvSpPr>
      </xdr:nvSpPr>
      <xdr:spPr bwMode="auto">
        <a:xfrm>
          <a:off x="4733925" y="4943475"/>
          <a:ext cx="14668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個人エントリー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6</xdr:row>
      <xdr:rowOff>133350</xdr:rowOff>
    </xdr:from>
    <xdr:to>
      <xdr:col>7</xdr:col>
      <xdr:colOff>152400</xdr:colOff>
      <xdr:row>8</xdr:row>
      <xdr:rowOff>190500</xdr:rowOff>
    </xdr:to>
    <xdr:sp macro="" textlink="">
      <xdr:nvSpPr>
        <xdr:cNvPr id="1401" name="AutoShape 1">
          <a:extLst>
            <a:ext uri="{FF2B5EF4-FFF2-40B4-BE49-F238E27FC236}">
              <a16:creationId xmlns:a16="http://schemas.microsoft.com/office/drawing/2014/main" id="{40813861-5837-ABAC-9B70-2CC9540017F0}"/>
            </a:ext>
          </a:extLst>
        </xdr:cNvPr>
        <xdr:cNvSpPr>
          <a:spLocks/>
        </xdr:cNvSpPr>
      </xdr:nvSpPr>
      <xdr:spPr bwMode="auto">
        <a:xfrm>
          <a:off x="4800600" y="1828800"/>
          <a:ext cx="133350" cy="590550"/>
        </a:xfrm>
        <a:prstGeom prst="rightBrace">
          <a:avLst>
            <a:gd name="adj1" fmla="val 3690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</xdr:colOff>
      <xdr:row>23</xdr:row>
      <xdr:rowOff>133350</xdr:rowOff>
    </xdr:from>
    <xdr:to>
      <xdr:col>7</xdr:col>
      <xdr:colOff>152400</xdr:colOff>
      <xdr:row>25</xdr:row>
      <xdr:rowOff>190500</xdr:rowOff>
    </xdr:to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8E84BD36-4828-8265-7524-8A35E62C13D3}"/>
            </a:ext>
          </a:extLst>
        </xdr:cNvPr>
        <xdr:cNvSpPr>
          <a:spLocks/>
        </xdr:cNvSpPr>
      </xdr:nvSpPr>
      <xdr:spPr bwMode="auto">
        <a:xfrm>
          <a:off x="4800600" y="6515100"/>
          <a:ext cx="133350" cy="590550"/>
        </a:xfrm>
        <a:prstGeom prst="rightBrace">
          <a:avLst>
            <a:gd name="adj1" fmla="val 3690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40005</xdr:colOff>
      <xdr:row>3</xdr:row>
      <xdr:rowOff>104776</xdr:rowOff>
    </xdr:from>
    <xdr:to>
      <xdr:col>12</xdr:col>
      <xdr:colOff>645712</xdr:colOff>
      <xdr:row>4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855A1C-3F9C-D555-A74C-D192387BAB5A}"/>
            </a:ext>
          </a:extLst>
        </xdr:cNvPr>
        <xdr:cNvSpPr txBox="1"/>
      </xdr:nvSpPr>
      <xdr:spPr>
        <a:xfrm>
          <a:off x="5402580" y="904876"/>
          <a:ext cx="2377440" cy="3981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←プルダウンから選択してください</a:t>
          </a:r>
        </a:p>
      </xdr:txBody>
    </xdr:sp>
    <xdr:clientData fPrintsWithSheet="0"/>
  </xdr:twoCellAnchor>
  <xdr:twoCellAnchor>
    <xdr:from>
      <xdr:col>9</xdr:col>
      <xdr:colOff>30479</xdr:colOff>
      <xdr:row>9</xdr:row>
      <xdr:rowOff>104776</xdr:rowOff>
    </xdr:from>
    <xdr:to>
      <xdr:col>13</xdr:col>
      <xdr:colOff>32384</xdr:colOff>
      <xdr:row>10</xdr:row>
      <xdr:rowOff>114301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36210FF-82B4-6F8C-5ADA-6B1E8252F3EE}"/>
            </a:ext>
          </a:extLst>
        </xdr:cNvPr>
        <xdr:cNvSpPr txBox="1"/>
      </xdr:nvSpPr>
      <xdr:spPr>
        <a:xfrm>
          <a:off x="5393054" y="2596516"/>
          <a:ext cx="244030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←プルダウンから選択してください</a:t>
          </a:r>
        </a:p>
      </xdr:txBody>
    </xdr:sp>
    <xdr:clientData fPrintsWithSheet="0"/>
  </xdr:twoCellAnchor>
  <xdr:twoCellAnchor>
    <xdr:from>
      <xdr:col>9</xdr:col>
      <xdr:colOff>137160</xdr:colOff>
      <xdr:row>20</xdr:row>
      <xdr:rowOff>123825</xdr:rowOff>
    </xdr:from>
    <xdr:to>
      <xdr:col>12</xdr:col>
      <xdr:colOff>441960</xdr:colOff>
      <xdr:row>21</xdr:row>
      <xdr:rowOff>209550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5AEEF10-C654-FC3C-AD79-C339710EC786}"/>
            </a:ext>
          </a:extLst>
        </xdr:cNvPr>
        <xdr:cNvSpPr txBox="1"/>
      </xdr:nvSpPr>
      <xdr:spPr>
        <a:xfrm>
          <a:off x="6124575" y="5867400"/>
          <a:ext cx="2362200" cy="3714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←プルダウンから選択してください</a:t>
          </a:r>
        </a:p>
      </xdr:txBody>
    </xdr:sp>
    <xdr:clientData fPrintsWithSheet="0"/>
  </xdr:twoCellAnchor>
  <xdr:twoCellAnchor>
    <xdr:from>
      <xdr:col>9</xdr:col>
      <xdr:colOff>40005</xdr:colOff>
      <xdr:row>26</xdr:row>
      <xdr:rowOff>95250</xdr:rowOff>
    </xdr:from>
    <xdr:to>
      <xdr:col>12</xdr:col>
      <xdr:colOff>342877</xdr:colOff>
      <xdr:row>27</xdr:row>
      <xdr:rowOff>180975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81ABDDC-6067-A95A-BF19-64B31EBECC6A}"/>
            </a:ext>
          </a:extLst>
        </xdr:cNvPr>
        <xdr:cNvSpPr txBox="1"/>
      </xdr:nvSpPr>
      <xdr:spPr>
        <a:xfrm>
          <a:off x="6019800" y="7029450"/>
          <a:ext cx="2362200" cy="352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←プルダウンから選択してください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133350</xdr:rowOff>
    </xdr:from>
    <xdr:to>
      <xdr:col>7</xdr:col>
      <xdr:colOff>152400</xdr:colOff>
      <xdr:row>5</xdr:row>
      <xdr:rowOff>190500</xdr:rowOff>
    </xdr:to>
    <xdr:sp macro="" textlink="">
      <xdr:nvSpPr>
        <xdr:cNvPr id="5379" name="AutoShape 3">
          <a:extLst>
            <a:ext uri="{FF2B5EF4-FFF2-40B4-BE49-F238E27FC236}">
              <a16:creationId xmlns:a16="http://schemas.microsoft.com/office/drawing/2014/main" id="{040167C0-52FA-0F36-4309-538AFA54A438}"/>
            </a:ext>
          </a:extLst>
        </xdr:cNvPr>
        <xdr:cNvSpPr>
          <a:spLocks/>
        </xdr:cNvSpPr>
      </xdr:nvSpPr>
      <xdr:spPr bwMode="auto">
        <a:xfrm>
          <a:off x="4629150" y="1104900"/>
          <a:ext cx="133350" cy="838200"/>
        </a:xfrm>
        <a:prstGeom prst="rightBrace">
          <a:avLst>
            <a:gd name="adj1" fmla="val 523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</xdr:colOff>
      <xdr:row>17</xdr:row>
      <xdr:rowOff>133350</xdr:rowOff>
    </xdr:from>
    <xdr:to>
      <xdr:col>7</xdr:col>
      <xdr:colOff>152400</xdr:colOff>
      <xdr:row>19</xdr:row>
      <xdr:rowOff>190500</xdr:rowOff>
    </xdr:to>
    <xdr:sp macro="" textlink="">
      <xdr:nvSpPr>
        <xdr:cNvPr id="5380" name="AutoShape 4">
          <a:extLst>
            <a:ext uri="{FF2B5EF4-FFF2-40B4-BE49-F238E27FC236}">
              <a16:creationId xmlns:a16="http://schemas.microsoft.com/office/drawing/2014/main" id="{AEF39900-B56B-BCCF-2484-06A16B396957}"/>
            </a:ext>
          </a:extLst>
        </xdr:cNvPr>
        <xdr:cNvSpPr>
          <a:spLocks/>
        </xdr:cNvSpPr>
      </xdr:nvSpPr>
      <xdr:spPr bwMode="auto">
        <a:xfrm>
          <a:off x="4629150" y="5762625"/>
          <a:ext cx="133350" cy="838200"/>
        </a:xfrm>
        <a:prstGeom prst="rightBrace">
          <a:avLst>
            <a:gd name="adj1" fmla="val 523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63500</xdr:colOff>
      <xdr:row>21</xdr:row>
      <xdr:rowOff>0</xdr:rowOff>
    </xdr:from>
    <xdr:to>
      <xdr:col>10</xdr:col>
      <xdr:colOff>537986</xdr:colOff>
      <xdr:row>22</xdr:row>
      <xdr:rowOff>124883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E1680A8-05DE-9906-3D12-FE7501B3DA00}"/>
            </a:ext>
          </a:extLst>
        </xdr:cNvPr>
        <xdr:cNvSpPr txBox="1"/>
      </xdr:nvSpPr>
      <xdr:spPr>
        <a:xfrm>
          <a:off x="4677833" y="7080250"/>
          <a:ext cx="236220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←プルダウンから選択してください</a:t>
          </a:r>
        </a:p>
      </xdr:txBody>
    </xdr:sp>
    <xdr:clientData fPrintsWithSheet="0"/>
  </xdr:twoCellAnchor>
  <xdr:twoCellAnchor>
    <xdr:from>
      <xdr:col>7</xdr:col>
      <xdr:colOff>107738</xdr:colOff>
      <xdr:row>7</xdr:row>
      <xdr:rowOff>19262</xdr:rowOff>
    </xdr:from>
    <xdr:to>
      <xdr:col>11</xdr:col>
      <xdr:colOff>222251</xdr:colOff>
      <xdr:row>8</xdr:row>
      <xdr:rowOff>136533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94EC173-798D-57E3-5E31-869BA6D344C4}"/>
            </a:ext>
          </a:extLst>
        </xdr:cNvPr>
        <xdr:cNvSpPr txBox="1"/>
      </xdr:nvSpPr>
      <xdr:spPr>
        <a:xfrm>
          <a:off x="4255346" y="2433320"/>
          <a:ext cx="2399454" cy="388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←プルダウンから選択してください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133350</xdr:rowOff>
    </xdr:from>
    <xdr:to>
      <xdr:col>7</xdr:col>
      <xdr:colOff>152400</xdr:colOff>
      <xdr:row>5</xdr:row>
      <xdr:rowOff>190500</xdr:rowOff>
    </xdr:to>
    <xdr:sp macro="" textlink="">
      <xdr:nvSpPr>
        <xdr:cNvPr id="4340" name="AutoShape 5">
          <a:extLst>
            <a:ext uri="{FF2B5EF4-FFF2-40B4-BE49-F238E27FC236}">
              <a16:creationId xmlns:a16="http://schemas.microsoft.com/office/drawing/2014/main" id="{AAE16F82-5E30-3381-D8F0-1743F667E168}"/>
            </a:ext>
          </a:extLst>
        </xdr:cNvPr>
        <xdr:cNvSpPr>
          <a:spLocks/>
        </xdr:cNvSpPr>
      </xdr:nvSpPr>
      <xdr:spPr bwMode="auto">
        <a:xfrm>
          <a:off x="4629150" y="876300"/>
          <a:ext cx="133350" cy="514350"/>
        </a:xfrm>
        <a:prstGeom prst="rightBrace">
          <a:avLst>
            <a:gd name="adj1" fmla="val 32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</xdr:colOff>
      <xdr:row>9</xdr:row>
      <xdr:rowOff>133350</xdr:rowOff>
    </xdr:from>
    <xdr:to>
      <xdr:col>7</xdr:col>
      <xdr:colOff>152400</xdr:colOff>
      <xdr:row>11</xdr:row>
      <xdr:rowOff>190500</xdr:rowOff>
    </xdr:to>
    <xdr:sp macro="" textlink="">
      <xdr:nvSpPr>
        <xdr:cNvPr id="4341" name="AutoShape 6">
          <a:extLst>
            <a:ext uri="{FF2B5EF4-FFF2-40B4-BE49-F238E27FC236}">
              <a16:creationId xmlns:a16="http://schemas.microsoft.com/office/drawing/2014/main" id="{D53C83BE-9285-AC6F-2B34-104F76FC4AE3}"/>
            </a:ext>
          </a:extLst>
        </xdr:cNvPr>
        <xdr:cNvSpPr>
          <a:spLocks/>
        </xdr:cNvSpPr>
      </xdr:nvSpPr>
      <xdr:spPr bwMode="auto">
        <a:xfrm>
          <a:off x="4629150" y="2286000"/>
          <a:ext cx="133350" cy="514350"/>
        </a:xfrm>
        <a:prstGeom prst="rightBrace">
          <a:avLst>
            <a:gd name="adj1" fmla="val 32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86572</xdr:colOff>
      <xdr:row>7</xdr:row>
      <xdr:rowOff>31750</xdr:rowOff>
    </xdr:from>
    <xdr:to>
      <xdr:col>11</xdr:col>
      <xdr:colOff>111125</xdr:colOff>
      <xdr:row>8</xdr:row>
      <xdr:rowOff>156634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055A10-6C44-7642-D030-0A048117B135}"/>
            </a:ext>
          </a:extLst>
        </xdr:cNvPr>
        <xdr:cNvSpPr txBox="1"/>
      </xdr:nvSpPr>
      <xdr:spPr>
        <a:xfrm>
          <a:off x="4234180" y="1623483"/>
          <a:ext cx="2319020" cy="3958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←プルダウンから選択してください</a:t>
          </a:r>
        </a:p>
      </xdr:txBody>
    </xdr:sp>
    <xdr:clientData fPrintsWithSheet="0"/>
  </xdr:twoCellAnchor>
  <xdr:twoCellAnchor>
    <xdr:from>
      <xdr:col>7</xdr:col>
      <xdr:colOff>66463</xdr:colOff>
      <xdr:row>12</xdr:row>
      <xdr:rowOff>243417</xdr:rowOff>
    </xdr:from>
    <xdr:to>
      <xdr:col>11</xdr:col>
      <xdr:colOff>282643</xdr:colOff>
      <xdr:row>14</xdr:row>
      <xdr:rowOff>85456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7FBEE52-BCEB-735A-D688-3114C00EEA48}"/>
            </a:ext>
          </a:extLst>
        </xdr:cNvPr>
        <xdr:cNvSpPr txBox="1"/>
      </xdr:nvSpPr>
      <xdr:spPr>
        <a:xfrm>
          <a:off x="4223596" y="3062817"/>
          <a:ext cx="2482004" cy="3839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←プルダウンから選択してください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59B49-C523-4838-AA68-EEFCAEFD0231}">
  <dimension ref="A1:G8"/>
  <sheetViews>
    <sheetView workbookViewId="0">
      <selection activeCell="L16" sqref="L16"/>
    </sheetView>
  </sheetViews>
  <sheetFormatPr defaultRowHeight="13.5" x14ac:dyDescent="0.15"/>
  <cols>
    <col min="1" max="1" width="14.625" customWidth="1"/>
    <col min="3" max="3" width="5.75" customWidth="1"/>
    <col min="4" max="4" width="18.125" customWidth="1"/>
    <col min="5" max="5" width="13.5" customWidth="1"/>
    <col min="6" max="6" width="14.5" customWidth="1"/>
    <col min="7" max="7" width="17.5" customWidth="1"/>
  </cols>
  <sheetData>
    <row r="1" spans="1:7" ht="18.75" customHeight="1" x14ac:dyDescent="0.15">
      <c r="A1" s="18" t="s">
        <v>0</v>
      </c>
      <c r="B1" s="7"/>
      <c r="C1" s="3" t="s">
        <v>1</v>
      </c>
      <c r="D1" s="7" t="s">
        <v>2</v>
      </c>
      <c r="E1" s="3" t="s">
        <v>3</v>
      </c>
      <c r="F1" s="7" t="s">
        <v>4</v>
      </c>
      <c r="G1" s="3" t="s">
        <v>5</v>
      </c>
    </row>
    <row r="2" spans="1:7" ht="18.75" customHeight="1" x14ac:dyDescent="0.15">
      <c r="A2" s="89" t="s">
        <v>6</v>
      </c>
      <c r="B2" s="1" t="s">
        <v>8</v>
      </c>
      <c r="C2" s="4">
        <v>74</v>
      </c>
      <c r="D2" s="19" t="s">
        <v>118</v>
      </c>
      <c r="E2" s="20" t="s">
        <v>120</v>
      </c>
      <c r="F2" s="19" t="s">
        <v>121</v>
      </c>
      <c r="G2" s="92" t="s">
        <v>113</v>
      </c>
    </row>
    <row r="3" spans="1:7" ht="18.75" customHeight="1" x14ac:dyDescent="0.15">
      <c r="A3" s="90"/>
      <c r="B3" s="2" t="s">
        <v>9</v>
      </c>
      <c r="C3" s="5">
        <v>40</v>
      </c>
      <c r="D3" s="21" t="str">
        <f>D2</f>
        <v>４月１９日</v>
      </c>
      <c r="E3" s="22" t="str">
        <f>$E$2</f>
        <v>４月１４日</v>
      </c>
      <c r="F3" s="23"/>
      <c r="G3" s="93"/>
    </row>
    <row r="4" spans="1:7" ht="18.75" customHeight="1" x14ac:dyDescent="0.15">
      <c r="A4" s="89" t="s">
        <v>7</v>
      </c>
      <c r="B4" s="1" t="s">
        <v>10</v>
      </c>
      <c r="C4" s="4">
        <v>75</v>
      </c>
      <c r="D4" s="19" t="s">
        <v>119</v>
      </c>
      <c r="E4" s="29" t="str">
        <f>$E$2</f>
        <v>４月１４日</v>
      </c>
      <c r="F4" s="19"/>
      <c r="G4" s="92" t="s">
        <v>113</v>
      </c>
    </row>
    <row r="5" spans="1:7" ht="18.75" customHeight="1" x14ac:dyDescent="0.15">
      <c r="A5" s="91"/>
      <c r="B5" t="s">
        <v>11</v>
      </c>
      <c r="C5" s="6">
        <f>$C$4</f>
        <v>75</v>
      </c>
      <c r="D5" s="24" t="str">
        <f>D4</f>
        <v>５月３１日</v>
      </c>
      <c r="E5" s="25" t="str">
        <f>$E$2</f>
        <v>４月１４日</v>
      </c>
      <c r="F5" s="26"/>
      <c r="G5" s="94"/>
    </row>
    <row r="6" spans="1:7" ht="18.75" customHeight="1" x14ac:dyDescent="0.15">
      <c r="A6" s="91"/>
      <c r="B6" t="s">
        <v>12</v>
      </c>
      <c r="C6" s="6">
        <f>$C$4</f>
        <v>75</v>
      </c>
      <c r="D6" s="26" t="s">
        <v>117</v>
      </c>
      <c r="E6" s="27" t="s">
        <v>123</v>
      </c>
      <c r="F6" s="26" t="s">
        <v>122</v>
      </c>
      <c r="G6" s="94"/>
    </row>
    <row r="7" spans="1:7" ht="18.75" customHeight="1" x14ac:dyDescent="0.15">
      <c r="A7" s="91"/>
      <c r="B7" t="s">
        <v>13</v>
      </c>
      <c r="C7" s="6">
        <f>$C$4</f>
        <v>75</v>
      </c>
      <c r="D7" s="24" t="str">
        <f>D6</f>
        <v>６月１日</v>
      </c>
      <c r="E7" s="25" t="str">
        <f>$E$6</f>
        <v>５月１６日</v>
      </c>
      <c r="F7" s="24" t="str">
        <f>$F$6</f>
        <v>５月２３日</v>
      </c>
      <c r="G7" s="94"/>
    </row>
    <row r="8" spans="1:7" ht="18.75" customHeight="1" x14ac:dyDescent="0.15">
      <c r="A8" s="90"/>
      <c r="B8" s="2" t="s">
        <v>14</v>
      </c>
      <c r="C8" s="5">
        <v>7</v>
      </c>
      <c r="D8" s="21" t="str">
        <f>D4</f>
        <v>５月３１日</v>
      </c>
      <c r="E8" s="22" t="str">
        <f>$E$6</f>
        <v>５月１６日</v>
      </c>
      <c r="F8" s="21" t="str">
        <f>$F$6</f>
        <v>５月２３日</v>
      </c>
      <c r="G8" s="93"/>
    </row>
  </sheetData>
  <mergeCells count="4">
    <mergeCell ref="A2:A3"/>
    <mergeCell ref="A4:A8"/>
    <mergeCell ref="G2:G3"/>
    <mergeCell ref="G4:G8"/>
  </mergeCells>
  <phoneticPr fontId="2"/>
  <conditionalFormatting sqref="C2:F2 C3 C4:D4 D6:F6">
    <cfRule type="cellIs" dxfId="26" priority="1" stopIfTrue="1" operator="equal">
      <formula>0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DD87-92CE-4759-A46B-88C513A2ECF6}">
  <sheetPr>
    <tabColor indexed="46"/>
  </sheetPr>
  <dimension ref="A1:L19"/>
  <sheetViews>
    <sheetView showGridLines="0" zoomScale="90" zoomScaleNormal="100" workbookViewId="0">
      <selection activeCell="I26" sqref="I26"/>
    </sheetView>
  </sheetViews>
  <sheetFormatPr defaultRowHeight="13.5" x14ac:dyDescent="0.15"/>
  <cols>
    <col min="1" max="2" width="3.875" customWidth="1"/>
    <col min="3" max="3" width="6.875" customWidth="1"/>
    <col min="4" max="4" width="7.375" customWidth="1"/>
    <col min="5" max="5" width="10.375" customWidth="1"/>
    <col min="6" max="6" width="17.125" customWidth="1"/>
    <col min="7" max="7" width="11" customWidth="1"/>
    <col min="8" max="8" width="3.5" customWidth="1"/>
    <col min="9" max="9" width="12.25" customWidth="1"/>
  </cols>
  <sheetData>
    <row r="1" spans="1:12" ht="21.75" customHeight="1" x14ac:dyDescent="0.15">
      <c r="A1" s="9" t="s">
        <v>76</v>
      </c>
      <c r="B1" s="12"/>
      <c r="C1" t="s">
        <v>15</v>
      </c>
      <c r="E1" t="s">
        <v>16</v>
      </c>
      <c r="F1" s="13" t="str">
        <f>Sheet1!$E$6</f>
        <v>５月１６日</v>
      </c>
      <c r="G1" t="s">
        <v>17</v>
      </c>
    </row>
    <row r="2" spans="1:12" ht="21.75" customHeight="1" x14ac:dyDescent="0.15">
      <c r="C2" t="s">
        <v>36</v>
      </c>
      <c r="L2" s="30" t="s">
        <v>85</v>
      </c>
    </row>
    <row r="3" spans="1:12" ht="15" customHeight="1" x14ac:dyDescent="0.15"/>
    <row r="4" spans="1:12" ht="18" customHeight="1" x14ac:dyDescent="0.15">
      <c r="C4" s="8" t="s">
        <v>19</v>
      </c>
      <c r="D4" s="8">
        <f>Sheet1!$C$4</f>
        <v>75</v>
      </c>
      <c r="E4" t="s">
        <v>22</v>
      </c>
      <c r="H4" s="99"/>
    </row>
    <row r="5" spans="1:12" ht="18" customHeight="1" x14ac:dyDescent="0.15">
      <c r="C5" s="8" t="s">
        <v>114</v>
      </c>
      <c r="D5" s="8">
        <f>Sheet1!$C$8</f>
        <v>7</v>
      </c>
      <c r="E5" t="s">
        <v>37</v>
      </c>
      <c r="H5" s="99"/>
      <c r="I5" t="s">
        <v>25</v>
      </c>
    </row>
    <row r="6" spans="1:12" ht="18" customHeight="1" x14ac:dyDescent="0.15">
      <c r="C6" s="8" t="s">
        <v>114</v>
      </c>
      <c r="D6" s="8">
        <f>Sheet1!$C$8</f>
        <v>7</v>
      </c>
      <c r="E6" t="s">
        <v>38</v>
      </c>
      <c r="H6" s="99"/>
    </row>
    <row r="7" spans="1:12" ht="13.5" customHeight="1" x14ac:dyDescent="0.15"/>
    <row r="8" spans="1:12" ht="21.75" customHeight="1" x14ac:dyDescent="0.15">
      <c r="D8" s="98"/>
      <c r="E8" s="98"/>
      <c r="F8" s="98"/>
      <c r="G8" s="98"/>
    </row>
    <row r="9" spans="1:12" ht="21.75" customHeight="1" x14ac:dyDescent="0.15">
      <c r="D9" s="98"/>
      <c r="E9" s="98"/>
      <c r="F9" s="98"/>
      <c r="G9" s="98"/>
    </row>
    <row r="10" spans="1:12" ht="18" customHeight="1" x14ac:dyDescent="0.15">
      <c r="C10" s="8" t="s">
        <v>19</v>
      </c>
      <c r="D10" s="8">
        <f>Sheet1!$C$4</f>
        <v>75</v>
      </c>
      <c r="E10" t="s">
        <v>22</v>
      </c>
      <c r="H10" s="99"/>
    </row>
    <row r="11" spans="1:12" ht="18" customHeight="1" x14ac:dyDescent="0.15">
      <c r="C11" s="8" t="s">
        <v>114</v>
      </c>
      <c r="D11" s="8">
        <f>Sheet1!$C$8</f>
        <v>7</v>
      </c>
      <c r="E11" t="s">
        <v>37</v>
      </c>
      <c r="H11" s="99"/>
      <c r="I11" t="s">
        <v>34</v>
      </c>
    </row>
    <row r="12" spans="1:12" ht="18" customHeight="1" x14ac:dyDescent="0.15">
      <c r="C12" s="8" t="s">
        <v>114</v>
      </c>
      <c r="D12" s="8">
        <f>Sheet1!$C$8</f>
        <v>7</v>
      </c>
      <c r="E12" t="s">
        <v>38</v>
      </c>
      <c r="H12" s="99"/>
    </row>
    <row r="13" spans="1:12" ht="21.75" customHeight="1" x14ac:dyDescent="0.15"/>
    <row r="14" spans="1:12" ht="21.75" customHeight="1" x14ac:dyDescent="0.15">
      <c r="D14" s="98"/>
      <c r="E14" s="98"/>
      <c r="F14" s="98"/>
      <c r="G14" s="98"/>
    </row>
    <row r="15" spans="1:12" ht="21.75" customHeight="1" x14ac:dyDescent="0.15">
      <c r="D15" s="98"/>
      <c r="E15" s="98"/>
      <c r="F15" s="98"/>
      <c r="G15" s="98"/>
    </row>
    <row r="16" spans="1:12" ht="21.75" customHeight="1" x14ac:dyDescent="0.15">
      <c r="C16" s="104" t="s">
        <v>127</v>
      </c>
      <c r="D16" s="104"/>
      <c r="E16" s="104"/>
    </row>
    <row r="17" spans="6:11" ht="21.75" customHeight="1" x14ac:dyDescent="0.15">
      <c r="F17" s="15">
        <f>基本情報!$C$4</f>
        <v>0</v>
      </c>
      <c r="G17" t="s">
        <v>26</v>
      </c>
      <c r="H17" s="101">
        <f>基本情報!$C$5</f>
        <v>0</v>
      </c>
      <c r="I17" s="101"/>
      <c r="J17" s="101"/>
      <c r="K17" t="s">
        <v>27</v>
      </c>
    </row>
    <row r="18" spans="6:11" ht="21.75" customHeight="1" x14ac:dyDescent="0.15"/>
    <row r="19" spans="6:11" ht="21.75" customHeight="1" x14ac:dyDescent="0.15">
      <c r="H19" s="101">
        <f>基本情報!$F$4</f>
        <v>0</v>
      </c>
      <c r="I19" s="101"/>
      <c r="J19" s="101"/>
      <c r="K19" t="s">
        <v>28</v>
      </c>
    </row>
  </sheetData>
  <sheetProtection selectLockedCells="1"/>
  <mergeCells count="7">
    <mergeCell ref="C16:E16"/>
    <mergeCell ref="H19:J19"/>
    <mergeCell ref="H4:H6"/>
    <mergeCell ref="H17:J17"/>
    <mergeCell ref="H10:H12"/>
    <mergeCell ref="D8:G9"/>
    <mergeCell ref="D14:G15"/>
  </mergeCells>
  <phoneticPr fontId="2"/>
  <conditionalFormatting sqref="D8:G9">
    <cfRule type="containsText" dxfId="6" priority="2" stopIfTrue="1" operator="containsText" text="参加">
      <formula>NOT(ISERROR(SEARCH("参加",D8)))</formula>
    </cfRule>
  </conditionalFormatting>
  <conditionalFormatting sqref="D14:G15">
    <cfRule type="containsText" dxfId="5" priority="1" stopIfTrue="1" operator="containsText" text="参加">
      <formula>NOT(ISERROR(SEARCH("参加",D14)))</formula>
    </cfRule>
  </conditionalFormatting>
  <conditionalFormatting sqref="F17 H17:J17 H19:J19">
    <cfRule type="cellIs" dxfId="4" priority="3" stopIfTrue="1" operator="equal">
      <formula>0</formula>
    </cfRule>
  </conditionalFormatting>
  <dataValidations count="2">
    <dataValidation imeMode="on" allowBlank="1" showInputMessage="1" showErrorMessage="1" sqref="F17 C16:E16 H17:J17 H19:J19" xr:uid="{A3486CD0-7C8B-467E-9D1F-6519D7FA5AE4}"/>
    <dataValidation type="list" allowBlank="1" showInputMessage="1" showErrorMessage="1" sqref="D8:G9 D14:G15" xr:uid="{85561C62-BAB0-4BAA-B469-519AA6955617}">
      <formula1>"参加,不参加,"</formula1>
    </dataValidation>
  </dataValidations>
  <hyperlinks>
    <hyperlink ref="L2" location="基本情報!A1" display="戻る" xr:uid="{1F827770-053F-436D-AD09-CB06622F3EBC}"/>
  </hyperlinks>
  <pageMargins left="0.78740157480314965" right="0.78740157480314965" top="0.98425196850393704" bottom="0.98425196850393704" header="0.51181102362204722" footer="0.51181102362204722"/>
  <pageSetup paperSize="9" scale="130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E740-831D-4869-9D9B-1141A0993054}">
  <sheetPr>
    <tabColor indexed="46"/>
  </sheetPr>
  <dimension ref="A1:O32"/>
  <sheetViews>
    <sheetView showGridLines="0" zoomScale="90" zoomScaleNormal="90" zoomScaleSheetLayoutView="100" workbookViewId="0">
      <selection activeCell="M3" sqref="M3"/>
    </sheetView>
  </sheetViews>
  <sheetFormatPr defaultRowHeight="13.5" x14ac:dyDescent="0.15"/>
  <cols>
    <col min="1" max="1" width="3.625" customWidth="1"/>
    <col min="2" max="2" width="21.625" customWidth="1"/>
    <col min="3" max="4" width="6" customWidth="1"/>
    <col min="5" max="5" width="17.875" customWidth="1"/>
    <col min="6" max="6" width="6.125" customWidth="1"/>
    <col min="7" max="7" width="3.625" customWidth="1"/>
    <col min="8" max="8" width="21.625" customWidth="1"/>
    <col min="9" max="10" width="6" customWidth="1"/>
    <col min="11" max="11" width="17.875" customWidth="1"/>
    <col min="12" max="12" width="8.625" customWidth="1"/>
    <col min="15" max="15" width="0" hidden="1" customWidth="1"/>
  </cols>
  <sheetData>
    <row r="1" spans="1:15" ht="18" customHeight="1" x14ac:dyDescent="0.15">
      <c r="A1" s="9" t="s">
        <v>81</v>
      </c>
      <c r="B1" t="s">
        <v>15</v>
      </c>
      <c r="D1" s="143" t="str">
        <f>Sheet1!$E$6</f>
        <v>５月１６日</v>
      </c>
      <c r="E1" s="143"/>
      <c r="F1" s="143"/>
      <c r="G1" s="143"/>
    </row>
    <row r="2" spans="1:15" ht="18" customHeight="1" thickBot="1" x14ac:dyDescent="0.2">
      <c r="I2" s="28"/>
    </row>
    <row r="3" spans="1:15" ht="26.25" customHeight="1" thickBot="1" x14ac:dyDescent="0.2">
      <c r="A3" s="148" t="str">
        <f>IF(基本情報!$C$4="","",基本情報!$C$4)</f>
        <v/>
      </c>
      <c r="B3" s="149"/>
      <c r="C3" s="149"/>
      <c r="D3" s="150"/>
      <c r="M3" s="30" t="s">
        <v>107</v>
      </c>
      <c r="O3">
        <v>1</v>
      </c>
    </row>
    <row r="4" spans="1:15" ht="11.25" customHeight="1" thickBot="1" x14ac:dyDescent="0.2">
      <c r="O4">
        <v>2</v>
      </c>
    </row>
    <row r="5" spans="1:15" ht="36.75" customHeight="1" thickBot="1" x14ac:dyDescent="0.2">
      <c r="A5" s="64"/>
      <c r="B5" s="66" t="s">
        <v>111</v>
      </c>
      <c r="C5" s="65"/>
      <c r="D5" s="144">
        <f>COUNTA(A7:A16)</f>
        <v>0</v>
      </c>
      <c r="E5" s="145"/>
      <c r="G5" s="64"/>
      <c r="H5" s="66" t="s">
        <v>108</v>
      </c>
      <c r="I5" s="65"/>
      <c r="J5" s="144">
        <f>COUNTA(G7:G16)</f>
        <v>0</v>
      </c>
      <c r="K5" s="145"/>
      <c r="O5">
        <v>3</v>
      </c>
    </row>
    <row r="6" spans="1:15" ht="29.25" customHeight="1" x14ac:dyDescent="0.15">
      <c r="A6" s="146" t="s">
        <v>104</v>
      </c>
      <c r="B6" s="147"/>
      <c r="C6" s="11" t="s">
        <v>105</v>
      </c>
      <c r="D6" s="11" t="s">
        <v>106</v>
      </c>
      <c r="E6" s="11" t="s">
        <v>103</v>
      </c>
      <c r="G6" s="146" t="s">
        <v>104</v>
      </c>
      <c r="H6" s="147"/>
      <c r="I6" s="18" t="s">
        <v>105</v>
      </c>
      <c r="J6" s="18" t="s">
        <v>106</v>
      </c>
      <c r="K6" s="18" t="s">
        <v>103</v>
      </c>
      <c r="O6">
        <v>4</v>
      </c>
    </row>
    <row r="7" spans="1:15" ht="29.25" customHeight="1" x14ac:dyDescent="0.15">
      <c r="A7" s="63"/>
      <c r="B7" s="62" t="str">
        <f>IF(A7="","",VLOOKUP(A7,選手情報!$B$2:$I$51,2))</f>
        <v/>
      </c>
      <c r="C7" s="61" t="str">
        <f>IF(A7="","",VLOOKUP(A7,選手情報!$B$2:$I$51,4))</f>
        <v/>
      </c>
      <c r="D7" s="61" t="str">
        <f>IF(A7="","",VLOOKUP(A7,選手情報!$B$2:$I$51,5))</f>
        <v/>
      </c>
      <c r="E7" s="61" t="str">
        <f>IF(A7="","",VLOOKUP(A7,選手情報!$B$2:$I$51,8))</f>
        <v/>
      </c>
      <c r="G7" s="63"/>
      <c r="H7" s="62" t="str">
        <f>IF(G7="","",VLOOKUP(G7,選手情報!$B$2:$I$51,2))</f>
        <v/>
      </c>
      <c r="I7" s="61" t="str">
        <f>IF(G7="","",VLOOKUP(G7,選手情報!$B$2:$I$51,4))</f>
        <v/>
      </c>
      <c r="J7" s="61" t="str">
        <f>IF(G7="","",VLOOKUP(G7,選手情報!$B$2:$I$51,5))</f>
        <v/>
      </c>
      <c r="K7" s="61" t="str">
        <f>IF(G7="","",VLOOKUP(G7,選手情報!$B$2:$I$51,8))</f>
        <v/>
      </c>
      <c r="O7">
        <v>5</v>
      </c>
    </row>
    <row r="8" spans="1:15" ht="29.25" customHeight="1" x14ac:dyDescent="0.15">
      <c r="A8" s="63"/>
      <c r="B8" s="62" t="str">
        <f>IF(A8="","",VLOOKUP(A8,選手情報!$B$2:$I$51,2))</f>
        <v/>
      </c>
      <c r="C8" s="61" t="str">
        <f>IF(A8="","",VLOOKUP(A8,選手情報!$B$2:$I$51,4))</f>
        <v/>
      </c>
      <c r="D8" s="61" t="str">
        <f>IF(A8="","",VLOOKUP(A8,選手情報!$B$2:$I$51,5))</f>
        <v/>
      </c>
      <c r="E8" s="61" t="str">
        <f>IF(A8="","",VLOOKUP(A8,選手情報!$B$2:$I$51,8))</f>
        <v/>
      </c>
      <c r="G8" s="63"/>
      <c r="H8" s="62" t="str">
        <f>IF(G8="","",VLOOKUP(G8,選手情報!$B$2:$I$51,2))</f>
        <v/>
      </c>
      <c r="I8" s="61" t="str">
        <f>IF(G8="","",VLOOKUP(G8,選手情報!$B$2:$I$51,4))</f>
        <v/>
      </c>
      <c r="J8" s="61" t="str">
        <f>IF(G8="","",VLOOKUP(G8,選手情報!$B$2:$I$51,5))</f>
        <v/>
      </c>
      <c r="K8" s="61" t="str">
        <f>IF(G8="","",VLOOKUP(G8,選手情報!$B$2:$I$51,8))</f>
        <v/>
      </c>
      <c r="O8">
        <v>6</v>
      </c>
    </row>
    <row r="9" spans="1:15" ht="29.25" customHeight="1" x14ac:dyDescent="0.15">
      <c r="A9" s="63"/>
      <c r="B9" s="62" t="str">
        <f>IF(A9="","",VLOOKUP(A9,選手情報!$B$2:$I$51,2))</f>
        <v/>
      </c>
      <c r="C9" s="61" t="str">
        <f>IF(A9="","",VLOOKUP(A9,選手情報!$B$2:$I$51,4))</f>
        <v/>
      </c>
      <c r="D9" s="61" t="str">
        <f>IF(A9="","",VLOOKUP(A9,選手情報!$B$2:$I$51,5))</f>
        <v/>
      </c>
      <c r="E9" s="61" t="str">
        <f>IF(A9="","",VLOOKUP(A9,選手情報!$B$2:$I$51,8))</f>
        <v/>
      </c>
      <c r="G9" s="63"/>
      <c r="H9" s="62" t="str">
        <f>IF(G9="","",VLOOKUP(G9,選手情報!$B$2:$I$51,2))</f>
        <v/>
      </c>
      <c r="I9" s="61" t="str">
        <f>IF(G9="","",VLOOKUP(G9,選手情報!$B$2:$I$51,4))</f>
        <v/>
      </c>
      <c r="J9" s="61" t="str">
        <f>IF(G9="","",VLOOKUP(G9,選手情報!$B$2:$I$51,5))</f>
        <v/>
      </c>
      <c r="K9" s="61" t="str">
        <f>IF(G9="","",VLOOKUP(G9,選手情報!$B$2:$I$51,8))</f>
        <v/>
      </c>
      <c r="O9">
        <v>7</v>
      </c>
    </row>
    <row r="10" spans="1:15" ht="29.25" customHeight="1" x14ac:dyDescent="0.15">
      <c r="A10" s="63"/>
      <c r="B10" s="62" t="str">
        <f>IF(A10="","",VLOOKUP(A10,選手情報!$B$2:$I$51,2))</f>
        <v/>
      </c>
      <c r="C10" s="61" t="str">
        <f>IF(A10="","",VLOOKUP(A10,選手情報!$B$2:$I$51,4))</f>
        <v/>
      </c>
      <c r="D10" s="61" t="str">
        <f>IF(A10="","",VLOOKUP(A10,選手情報!$B$2:$I$51,5))</f>
        <v/>
      </c>
      <c r="E10" s="61" t="str">
        <f>IF(A10="","",VLOOKUP(A10,選手情報!$B$2:$I$51,8))</f>
        <v/>
      </c>
      <c r="G10" s="63"/>
      <c r="H10" s="62" t="str">
        <f>IF(G10="","",VLOOKUP(G10,選手情報!$B$2:$I$51,2))</f>
        <v/>
      </c>
      <c r="I10" s="61" t="str">
        <f>IF(G10="","",VLOOKUP(G10,選手情報!$B$2:$I$51,4))</f>
        <v/>
      </c>
      <c r="J10" s="61" t="str">
        <f>IF(G10="","",VLOOKUP(G10,選手情報!$B$2:$I$51,5))</f>
        <v/>
      </c>
      <c r="K10" s="61" t="str">
        <f>IF(G10="","",VLOOKUP(G10,選手情報!$B$2:$I$51,8))</f>
        <v/>
      </c>
      <c r="O10">
        <v>8</v>
      </c>
    </row>
    <row r="11" spans="1:15" ht="29.25" customHeight="1" x14ac:dyDescent="0.15">
      <c r="A11" s="63"/>
      <c r="B11" s="62" t="str">
        <f>IF(A11="","",VLOOKUP(A11,選手情報!$B$2:$I$51,2))</f>
        <v/>
      </c>
      <c r="C11" s="61" t="str">
        <f>IF(A11="","",VLOOKUP(A11,選手情報!$B$2:$I$51,4))</f>
        <v/>
      </c>
      <c r="D11" s="61" t="str">
        <f>IF(A11="","",VLOOKUP(A11,選手情報!$B$2:$I$51,5))</f>
        <v/>
      </c>
      <c r="E11" s="61" t="str">
        <f>IF(A11="","",VLOOKUP(A11,選手情報!$B$2:$I$51,8))</f>
        <v/>
      </c>
      <c r="G11" s="63"/>
      <c r="H11" s="62" t="str">
        <f>IF(G11="","",VLOOKUP(G11,選手情報!$B$2:$I$51,2))</f>
        <v/>
      </c>
      <c r="I11" s="61" t="str">
        <f>IF(G11="","",VLOOKUP(G11,選手情報!$B$2:$I$51,4))</f>
        <v/>
      </c>
      <c r="J11" s="61" t="str">
        <f>IF(G11="","",VLOOKUP(G11,選手情報!$B$2:$I$51,5))</f>
        <v/>
      </c>
      <c r="K11" s="61" t="str">
        <f>IF(G11="","",VLOOKUP(G11,選手情報!$B$2:$I$51,8))</f>
        <v/>
      </c>
      <c r="O11">
        <v>9</v>
      </c>
    </row>
    <row r="12" spans="1:15" ht="29.25" customHeight="1" x14ac:dyDescent="0.15">
      <c r="A12" s="63"/>
      <c r="B12" s="62" t="str">
        <f>IF(A12="","",VLOOKUP(A12,選手情報!$B$2:$I$51,2))</f>
        <v/>
      </c>
      <c r="C12" s="61" t="str">
        <f>IF(A12="","",VLOOKUP(A12,選手情報!$B$2:$I$51,4))</f>
        <v/>
      </c>
      <c r="D12" s="61" t="str">
        <f>IF(A12="","",VLOOKUP(A12,選手情報!$B$2:$I$51,5))</f>
        <v/>
      </c>
      <c r="E12" s="61" t="str">
        <f>IF(A12="","",VLOOKUP(A12,選手情報!$B$2:$I$51,8))</f>
        <v/>
      </c>
      <c r="G12" s="63"/>
      <c r="H12" s="62" t="str">
        <f>IF(G12="","",VLOOKUP(G12,選手情報!$B$2:$I$51,2))</f>
        <v/>
      </c>
      <c r="I12" s="61" t="str">
        <f>IF(G12="","",VLOOKUP(G12,選手情報!$B$2:$I$51,4))</f>
        <v/>
      </c>
      <c r="J12" s="61" t="str">
        <f>IF(G12="","",VLOOKUP(G12,選手情報!$B$2:$I$51,5))</f>
        <v/>
      </c>
      <c r="K12" s="61" t="str">
        <f>IF(G12="","",VLOOKUP(G12,選手情報!$B$2:$I$51,8))</f>
        <v/>
      </c>
      <c r="O12">
        <v>10</v>
      </c>
    </row>
    <row r="13" spans="1:15" ht="29.25" customHeight="1" x14ac:dyDescent="0.15">
      <c r="A13" s="63"/>
      <c r="B13" s="62" t="str">
        <f>IF(A13="","",VLOOKUP(A13,選手情報!$B$2:$I$51,2))</f>
        <v/>
      </c>
      <c r="C13" s="61" t="str">
        <f>IF(A13="","",VLOOKUP(A13,選手情報!$B$2:$I$51,4))</f>
        <v/>
      </c>
      <c r="D13" s="61" t="str">
        <f>IF(A13="","",VLOOKUP(A13,選手情報!$B$2:$I$51,5))</f>
        <v/>
      </c>
      <c r="E13" s="61" t="str">
        <f>IF(A13="","",VLOOKUP(A13,選手情報!$B$2:$I$51,8))</f>
        <v/>
      </c>
      <c r="G13" s="63"/>
      <c r="H13" s="62" t="str">
        <f>IF(G13="","",VLOOKUP(G13,選手情報!$B$2:$I$51,2))</f>
        <v/>
      </c>
      <c r="I13" s="61" t="str">
        <f>IF(G13="","",VLOOKUP(G13,選手情報!$B$2:$I$51,4))</f>
        <v/>
      </c>
      <c r="J13" s="61" t="str">
        <f>IF(G13="","",VLOOKUP(G13,選手情報!$B$2:$I$51,5))</f>
        <v/>
      </c>
      <c r="K13" s="61" t="str">
        <f>IF(G13="","",VLOOKUP(G13,選手情報!$B$2:$I$51,8))</f>
        <v/>
      </c>
      <c r="O13">
        <v>11</v>
      </c>
    </row>
    <row r="14" spans="1:15" ht="29.25" customHeight="1" x14ac:dyDescent="0.15">
      <c r="A14" s="63"/>
      <c r="B14" s="62" t="str">
        <f>IF(A14="","",VLOOKUP(A14,選手情報!$B$2:$I$51,2))</f>
        <v/>
      </c>
      <c r="C14" s="61" t="str">
        <f>IF(A14="","",VLOOKUP(A14,選手情報!$B$2:$I$51,4))</f>
        <v/>
      </c>
      <c r="D14" s="61" t="str">
        <f>IF(A14="","",VLOOKUP(A14,選手情報!$B$2:$I$51,5))</f>
        <v/>
      </c>
      <c r="E14" s="61" t="str">
        <f>IF(A14="","",VLOOKUP(A14,選手情報!$B$2:$I$51,8))</f>
        <v/>
      </c>
      <c r="G14" s="63"/>
      <c r="H14" s="62" t="str">
        <f>IF(G14="","",VLOOKUP(G14,選手情報!$B$2:$I$51,2))</f>
        <v/>
      </c>
      <c r="I14" s="61" t="str">
        <f>IF(G14="","",VLOOKUP(G14,選手情報!$B$2:$I$51,4))</f>
        <v/>
      </c>
      <c r="J14" s="61" t="str">
        <f>IF(G14="","",VLOOKUP(G14,選手情報!$B$2:$I$51,5))</f>
        <v/>
      </c>
      <c r="K14" s="61" t="str">
        <f>IF(G14="","",VLOOKUP(G14,選手情報!$B$2:$I$51,8))</f>
        <v/>
      </c>
      <c r="O14">
        <v>12</v>
      </c>
    </row>
    <row r="15" spans="1:15" ht="29.25" customHeight="1" x14ac:dyDescent="0.15">
      <c r="A15" s="63"/>
      <c r="B15" s="62" t="str">
        <f>IF(A15="","",VLOOKUP(A15,選手情報!$B$2:$I$51,2))</f>
        <v/>
      </c>
      <c r="C15" s="61" t="str">
        <f>IF(A15="","",VLOOKUP(A15,選手情報!$B$2:$I$51,4))</f>
        <v/>
      </c>
      <c r="D15" s="61" t="str">
        <f>IF(A15="","",VLOOKUP(A15,選手情報!$B$2:$I$51,5))</f>
        <v/>
      </c>
      <c r="E15" s="61" t="str">
        <f>IF(A15="","",VLOOKUP(A15,選手情報!$B$2:$I$51,8))</f>
        <v/>
      </c>
      <c r="G15" s="63"/>
      <c r="H15" s="62" t="str">
        <f>IF(G15="","",VLOOKUP(G15,選手情報!$B$2:$I$51,2))</f>
        <v/>
      </c>
      <c r="I15" s="61" t="str">
        <f>IF(G15="","",VLOOKUP(G15,選手情報!$B$2:$I$51,4))</f>
        <v/>
      </c>
      <c r="J15" s="61" t="str">
        <f>IF(G15="","",VLOOKUP(G15,選手情報!$B$2:$I$51,5))</f>
        <v/>
      </c>
      <c r="K15" s="61" t="str">
        <f>IF(G15="","",VLOOKUP(G15,選手情報!$B$2:$I$51,8))</f>
        <v/>
      </c>
      <c r="O15">
        <v>13</v>
      </c>
    </row>
    <row r="16" spans="1:15" ht="29.25" customHeight="1" x14ac:dyDescent="0.15">
      <c r="A16" s="63"/>
      <c r="B16" s="62" t="str">
        <f>IF(A16="","",VLOOKUP(A16,選手情報!$B$2:$I$51,2))</f>
        <v/>
      </c>
      <c r="C16" s="61" t="str">
        <f>IF(A16="","",VLOOKUP(A16,選手情報!$B$2:$I$51,4))</f>
        <v/>
      </c>
      <c r="D16" s="61" t="str">
        <f>IF(A16="","",VLOOKUP(A16,選手情報!$B$2:$I$51,5))</f>
        <v/>
      </c>
      <c r="E16" s="61" t="str">
        <f>IF(A16="","",VLOOKUP(A16,選手情報!$B$2:$I$51,8))</f>
        <v/>
      </c>
      <c r="G16" s="63"/>
      <c r="H16" s="62" t="str">
        <f>IF(G16="","",VLOOKUP(G16,選手情報!$B$2:$I$51,2))</f>
        <v/>
      </c>
      <c r="I16" s="61" t="str">
        <f>IF(G16="","",VLOOKUP(G16,選手情報!$B$2:$I$51,4))</f>
        <v/>
      </c>
      <c r="J16" s="61" t="str">
        <f>IF(G16="","",VLOOKUP(G16,選手情報!$B$2:$I$51,5))</f>
        <v/>
      </c>
      <c r="K16" s="61" t="str">
        <f>IF(G16="","",VLOOKUP(G16,選手情報!$B$2:$I$51,8))</f>
        <v/>
      </c>
      <c r="O16">
        <v>14</v>
      </c>
    </row>
    <row r="17" spans="1:15" ht="26.25" customHeight="1" x14ac:dyDescent="0.15">
      <c r="O17">
        <v>15</v>
      </c>
    </row>
    <row r="18" spans="1:15" ht="26.25" customHeight="1" x14ac:dyDescent="0.15">
      <c r="O18">
        <v>16</v>
      </c>
    </row>
    <row r="19" spans="1:15" ht="26.25" customHeight="1" thickBot="1" x14ac:dyDescent="0.2">
      <c r="O19">
        <v>17</v>
      </c>
    </row>
    <row r="20" spans="1:15" ht="36.75" customHeight="1" thickBot="1" x14ac:dyDescent="0.2">
      <c r="A20" s="64"/>
      <c r="B20" s="66" t="s">
        <v>75</v>
      </c>
      <c r="C20" s="65"/>
      <c r="D20" s="144">
        <f>COUNTA(A22:A31)</f>
        <v>0</v>
      </c>
      <c r="E20" s="145"/>
      <c r="G20" s="64"/>
      <c r="H20" s="66" t="s">
        <v>13</v>
      </c>
      <c r="I20" s="65"/>
      <c r="J20" s="144">
        <f>COUNTA(G22:G31)</f>
        <v>0</v>
      </c>
      <c r="K20" s="145"/>
      <c r="O20">
        <v>18</v>
      </c>
    </row>
    <row r="21" spans="1:15" ht="29.25" customHeight="1" x14ac:dyDescent="0.15">
      <c r="A21" s="146" t="s">
        <v>104</v>
      </c>
      <c r="B21" s="147"/>
      <c r="C21" s="18" t="s">
        <v>105</v>
      </c>
      <c r="D21" s="18" t="s">
        <v>106</v>
      </c>
      <c r="E21" s="18" t="s">
        <v>103</v>
      </c>
      <c r="G21" s="146" t="s">
        <v>104</v>
      </c>
      <c r="H21" s="147"/>
      <c r="I21" s="18" t="s">
        <v>105</v>
      </c>
      <c r="J21" s="18" t="s">
        <v>106</v>
      </c>
      <c r="K21" s="18" t="s">
        <v>103</v>
      </c>
      <c r="O21">
        <v>19</v>
      </c>
    </row>
    <row r="22" spans="1:15" ht="29.25" customHeight="1" x14ac:dyDescent="0.15">
      <c r="A22" s="63"/>
      <c r="B22" s="62" t="str">
        <f>IF(A22="","",VLOOKUP(A22,選手情報!$B$2:$I$51,2))</f>
        <v/>
      </c>
      <c r="C22" s="61" t="str">
        <f>IF(A22="","",VLOOKUP(A22,選手情報!$B$2:$I$51,4))</f>
        <v/>
      </c>
      <c r="D22" s="61" t="str">
        <f>IF(A22="","",VLOOKUP(A22,選手情報!$B$2:$I$51,5))</f>
        <v/>
      </c>
      <c r="E22" s="61" t="str">
        <f>IF(A22="","",VLOOKUP(A22,選手情報!$B$2:$I$51,8))</f>
        <v/>
      </c>
      <c r="G22" s="67"/>
      <c r="H22" s="62" t="str">
        <f>IF(G22="","",VLOOKUP(G22,選手情報!$B$2:$I$51,2))</f>
        <v/>
      </c>
      <c r="I22" s="61" t="str">
        <f>IF(G22="","",VLOOKUP(G22,選手情報!$B$2:$I$51,4))</f>
        <v/>
      </c>
      <c r="J22" s="61" t="str">
        <f>IF(G22="","",VLOOKUP(G22,選手情報!$B$2:$I$51,5))</f>
        <v/>
      </c>
      <c r="K22" s="61" t="str">
        <f>IF(G22="","",VLOOKUP(G22,選手情報!$B$2:$I$51,8))</f>
        <v/>
      </c>
      <c r="O22">
        <v>20</v>
      </c>
    </row>
    <row r="23" spans="1:15" ht="29.25" customHeight="1" x14ac:dyDescent="0.15">
      <c r="A23" s="63"/>
      <c r="B23" s="62" t="str">
        <f>IF(A23="","",VLOOKUP(A23,選手情報!$B$2:$I$51,2))</f>
        <v/>
      </c>
      <c r="C23" s="61" t="str">
        <f>IF(A23="","",VLOOKUP(A23,選手情報!$B$2:$I$51,4))</f>
        <v/>
      </c>
      <c r="D23" s="61" t="str">
        <f>IF(A23="","",VLOOKUP(A23,選手情報!$B$2:$I$51,5))</f>
        <v/>
      </c>
      <c r="E23" s="61" t="str">
        <f>IF(A23="","",VLOOKUP(A23,選手情報!$B$2:$I$51,8))</f>
        <v/>
      </c>
      <c r="G23" s="67"/>
      <c r="H23" s="62" t="str">
        <f>IF(G23="","",VLOOKUP(G23,選手情報!$B$2:$I$51,2))</f>
        <v/>
      </c>
      <c r="I23" s="61" t="str">
        <f>IF(G23="","",VLOOKUP(G23,選手情報!$B$2:$I$51,4))</f>
        <v/>
      </c>
      <c r="J23" s="61" t="str">
        <f>IF(G23="","",VLOOKUP(G23,選手情報!$B$2:$I$51,5))</f>
        <v/>
      </c>
      <c r="K23" s="61" t="str">
        <f>IF(G23="","",VLOOKUP(G23,選手情報!$B$2:$I$51,8))</f>
        <v/>
      </c>
      <c r="O23">
        <v>21</v>
      </c>
    </row>
    <row r="24" spans="1:15" ht="29.25" customHeight="1" x14ac:dyDescent="0.15">
      <c r="A24" s="63"/>
      <c r="B24" s="62" t="str">
        <f>IF(A24="","",VLOOKUP(A24,選手情報!$B$2:$I$51,2))</f>
        <v/>
      </c>
      <c r="C24" s="61" t="str">
        <f>IF(A24="","",VLOOKUP(A24,選手情報!$B$2:$I$51,4))</f>
        <v/>
      </c>
      <c r="D24" s="61" t="str">
        <f>IF(A24="","",VLOOKUP(A24,選手情報!$B$2:$I$51,5))</f>
        <v/>
      </c>
      <c r="E24" s="61" t="str">
        <f>IF(A24="","",VLOOKUP(A24,選手情報!$B$2:$I$51,8))</f>
        <v/>
      </c>
      <c r="G24" s="67"/>
      <c r="H24" s="62" t="str">
        <f>IF(G24="","",VLOOKUP(G24,選手情報!$B$2:$I$51,2))</f>
        <v/>
      </c>
      <c r="I24" s="61" t="str">
        <f>IF(G24="","",VLOOKUP(G24,選手情報!$B$2:$I$51,4))</f>
        <v/>
      </c>
      <c r="J24" s="61" t="str">
        <f>IF(G24="","",VLOOKUP(G24,選手情報!$B$2:$I$51,5))</f>
        <v/>
      </c>
      <c r="K24" s="61" t="str">
        <f>IF(G24="","",VLOOKUP(G24,選手情報!$B$2:$I$51,8))</f>
        <v/>
      </c>
      <c r="O24">
        <v>22</v>
      </c>
    </row>
    <row r="25" spans="1:15" ht="29.25" customHeight="1" x14ac:dyDescent="0.15">
      <c r="A25" s="63"/>
      <c r="B25" s="62" t="str">
        <f>IF(A25="","",VLOOKUP(A25,選手情報!$B$2:$I$51,2))</f>
        <v/>
      </c>
      <c r="C25" s="61" t="str">
        <f>IF(A25="","",VLOOKUP(A25,選手情報!$B$2:$I$51,4))</f>
        <v/>
      </c>
      <c r="D25" s="61" t="str">
        <f>IF(A25="","",VLOOKUP(A25,選手情報!$B$2:$I$51,5))</f>
        <v/>
      </c>
      <c r="E25" s="61" t="str">
        <f>IF(A25="","",VLOOKUP(A25,選手情報!$B$2:$I$51,8))</f>
        <v/>
      </c>
      <c r="G25" s="67"/>
      <c r="H25" s="62" t="str">
        <f>IF(G25="","",VLOOKUP(G25,選手情報!$B$2:$I$51,2))</f>
        <v/>
      </c>
      <c r="I25" s="61" t="str">
        <f>IF(G25="","",VLOOKUP(G25,選手情報!$B$2:$I$51,4))</f>
        <v/>
      </c>
      <c r="J25" s="61" t="str">
        <f>IF(G25="","",VLOOKUP(G25,選手情報!$B$2:$I$51,5))</f>
        <v/>
      </c>
      <c r="K25" s="61" t="str">
        <f>IF(G25="","",VLOOKUP(G25,選手情報!$B$2:$I$51,8))</f>
        <v/>
      </c>
      <c r="O25">
        <v>23</v>
      </c>
    </row>
    <row r="26" spans="1:15" ht="29.25" customHeight="1" x14ac:dyDescent="0.15">
      <c r="A26" s="63"/>
      <c r="B26" s="62" t="str">
        <f>IF(A26="","",VLOOKUP(A26,選手情報!$B$2:$I$51,2))</f>
        <v/>
      </c>
      <c r="C26" s="61" t="str">
        <f>IF(A26="","",VLOOKUP(A26,選手情報!$B$2:$I$51,4))</f>
        <v/>
      </c>
      <c r="D26" s="61" t="str">
        <f>IF(A26="","",VLOOKUP(A26,選手情報!$B$2:$I$51,5))</f>
        <v/>
      </c>
      <c r="E26" s="61" t="str">
        <f>IF(A26="","",VLOOKUP(A26,選手情報!$B$2:$I$51,8))</f>
        <v/>
      </c>
      <c r="G26" s="67"/>
      <c r="H26" s="62" t="str">
        <f>IF(G26="","",VLOOKUP(G26,選手情報!$B$2:$I$51,2))</f>
        <v/>
      </c>
      <c r="I26" s="61" t="str">
        <f>IF(G26="","",VLOOKUP(G26,選手情報!$B$2:$I$51,4))</f>
        <v/>
      </c>
      <c r="J26" s="61" t="str">
        <f>IF(G26="","",VLOOKUP(G26,選手情報!$B$2:$I$51,5))</f>
        <v/>
      </c>
      <c r="K26" s="61" t="str">
        <f>IF(G26="","",VLOOKUP(G26,選手情報!$B$2:$I$51,8))</f>
        <v/>
      </c>
      <c r="O26">
        <v>24</v>
      </c>
    </row>
    <row r="27" spans="1:15" ht="29.25" customHeight="1" x14ac:dyDescent="0.15">
      <c r="A27" s="63"/>
      <c r="B27" s="62" t="str">
        <f>IF(A27="","",VLOOKUP(A27,選手情報!$B$2:$I$51,2))</f>
        <v/>
      </c>
      <c r="C27" s="61" t="str">
        <f>IF(A27="","",VLOOKUP(A27,選手情報!$B$2:$I$51,4))</f>
        <v/>
      </c>
      <c r="D27" s="61" t="str">
        <f>IF(A27="","",VLOOKUP(A27,選手情報!$B$2:$I$51,5))</f>
        <v/>
      </c>
      <c r="E27" s="61" t="str">
        <f>IF(A27="","",VLOOKUP(A27,選手情報!$B$2:$I$51,8))</f>
        <v/>
      </c>
      <c r="G27" s="67"/>
      <c r="H27" s="62" t="str">
        <f>IF(G27="","",VLOOKUP(G27,選手情報!$B$2:$I$51,2))</f>
        <v/>
      </c>
      <c r="I27" s="61" t="str">
        <f>IF(G27="","",VLOOKUP(G27,選手情報!$B$2:$I$51,4))</f>
        <v/>
      </c>
      <c r="J27" s="61" t="str">
        <f>IF(G27="","",VLOOKUP(G27,選手情報!$B$2:$I$51,5))</f>
        <v/>
      </c>
      <c r="K27" s="61" t="str">
        <f>IF(G27="","",VLOOKUP(G27,選手情報!$B$2:$I$51,8))</f>
        <v/>
      </c>
      <c r="O27">
        <v>25</v>
      </c>
    </row>
    <row r="28" spans="1:15" ht="29.25" customHeight="1" x14ac:dyDescent="0.15">
      <c r="A28" s="63"/>
      <c r="B28" s="62" t="str">
        <f>IF(A28="","",VLOOKUP(A28,選手情報!$B$2:$I$51,2))</f>
        <v/>
      </c>
      <c r="C28" s="61" t="str">
        <f>IF(A28="","",VLOOKUP(A28,選手情報!$B$2:$I$51,4))</f>
        <v/>
      </c>
      <c r="D28" s="61" t="str">
        <f>IF(A28="","",VLOOKUP(A28,選手情報!$B$2:$I$51,5))</f>
        <v/>
      </c>
      <c r="E28" s="61" t="str">
        <f>IF(A28="","",VLOOKUP(A28,選手情報!$B$2:$I$51,8))</f>
        <v/>
      </c>
      <c r="G28" s="67"/>
      <c r="H28" s="62" t="str">
        <f>IF(G28="","",VLOOKUP(G28,選手情報!$B$2:$I$51,2))</f>
        <v/>
      </c>
      <c r="I28" s="61" t="str">
        <f>IF(G28="","",VLOOKUP(G28,選手情報!$B$2:$I$51,4))</f>
        <v/>
      </c>
      <c r="J28" s="61" t="str">
        <f>IF(G28="","",VLOOKUP(G28,選手情報!$B$2:$I$51,5))</f>
        <v/>
      </c>
      <c r="K28" s="61" t="str">
        <f>IF(G28="","",VLOOKUP(G28,選手情報!$B$2:$I$51,8))</f>
        <v/>
      </c>
      <c r="O28">
        <v>26</v>
      </c>
    </row>
    <row r="29" spans="1:15" ht="29.25" customHeight="1" x14ac:dyDescent="0.15">
      <c r="A29" s="63"/>
      <c r="B29" s="62" t="str">
        <f>IF(A29="","",VLOOKUP(A29,選手情報!$B$2:$I$51,2))</f>
        <v/>
      </c>
      <c r="C29" s="61" t="str">
        <f>IF(A29="","",VLOOKUP(A29,選手情報!$B$2:$I$51,4))</f>
        <v/>
      </c>
      <c r="D29" s="61" t="str">
        <f>IF(A29="","",VLOOKUP(A29,選手情報!$B$2:$I$51,5))</f>
        <v/>
      </c>
      <c r="E29" s="61" t="str">
        <f>IF(A29="","",VLOOKUP(A29,選手情報!$B$2:$I$51,8))</f>
        <v/>
      </c>
      <c r="G29" s="67"/>
      <c r="H29" s="62" t="str">
        <f>IF(G29="","",VLOOKUP(G29,選手情報!$B$2:$I$51,2))</f>
        <v/>
      </c>
      <c r="I29" s="61" t="str">
        <f>IF(G29="","",VLOOKUP(G29,選手情報!$B$2:$I$51,4))</f>
        <v/>
      </c>
      <c r="J29" s="61" t="str">
        <f>IF(G29="","",VLOOKUP(G29,選手情報!$B$2:$I$51,5))</f>
        <v/>
      </c>
      <c r="K29" s="61" t="str">
        <f>IF(G29="","",VLOOKUP(G29,選手情報!$B$2:$I$51,8))</f>
        <v/>
      </c>
      <c r="O29">
        <v>27</v>
      </c>
    </row>
    <row r="30" spans="1:15" ht="29.25" customHeight="1" x14ac:dyDescent="0.15">
      <c r="A30" s="63"/>
      <c r="B30" s="62" t="str">
        <f>IF(A30="","",VLOOKUP(A30,選手情報!$B$2:$I$51,2))</f>
        <v/>
      </c>
      <c r="C30" s="61" t="str">
        <f>IF(A30="","",VLOOKUP(A30,選手情報!$B$2:$I$51,4))</f>
        <v/>
      </c>
      <c r="D30" s="61" t="str">
        <f>IF(A30="","",VLOOKUP(A30,選手情報!$B$2:$I$51,5))</f>
        <v/>
      </c>
      <c r="E30" s="61" t="str">
        <f>IF(A30="","",VLOOKUP(A30,選手情報!$B$2:$I$51,8))</f>
        <v/>
      </c>
      <c r="G30" s="67"/>
      <c r="H30" s="62" t="str">
        <f>IF(G30="","",VLOOKUP(G30,選手情報!$B$2:$I$51,2))</f>
        <v/>
      </c>
      <c r="I30" s="61" t="str">
        <f>IF(G30="","",VLOOKUP(G30,選手情報!$B$2:$I$51,4))</f>
        <v/>
      </c>
      <c r="J30" s="61" t="str">
        <f>IF(G30="","",VLOOKUP(G30,選手情報!$B$2:$I$51,5))</f>
        <v/>
      </c>
      <c r="K30" s="61" t="str">
        <f>IF(G30="","",VLOOKUP(G30,選手情報!$B$2:$I$51,8))</f>
        <v/>
      </c>
      <c r="O30">
        <v>28</v>
      </c>
    </row>
    <row r="31" spans="1:15" ht="29.25" customHeight="1" x14ac:dyDescent="0.15">
      <c r="A31" s="63"/>
      <c r="B31" s="62" t="str">
        <f>IF(A31="","",VLOOKUP(A31,選手情報!$B$2:$I$51,2))</f>
        <v/>
      </c>
      <c r="C31" s="61" t="str">
        <f>IF(A31="","",VLOOKUP(A31,選手情報!$B$2:$I$51,4))</f>
        <v/>
      </c>
      <c r="D31" s="61" t="str">
        <f>IF(A31="","",VLOOKUP(A31,選手情報!$B$2:$I$51,5))</f>
        <v/>
      </c>
      <c r="E31" s="61" t="str">
        <f>IF(A31="","",VLOOKUP(A31,選手情報!$B$2:$I$51,8))</f>
        <v/>
      </c>
      <c r="G31" s="67"/>
      <c r="H31" s="62" t="str">
        <f>IF(G31="","",VLOOKUP(G31,選手情報!$B$2:$I$51,2))</f>
        <v/>
      </c>
      <c r="I31" s="61" t="str">
        <f>IF(G31="","",VLOOKUP(G31,選手情報!$B$2:$I$51,4))</f>
        <v/>
      </c>
      <c r="J31" s="61" t="str">
        <f>IF(G31="","",VLOOKUP(G31,選手情報!$B$2:$I$51,5))</f>
        <v/>
      </c>
      <c r="K31" s="61" t="str">
        <f>IF(G31="","",VLOOKUP(G31,選手情報!$B$2:$I$51,8))</f>
        <v/>
      </c>
      <c r="O31">
        <v>29</v>
      </c>
    </row>
    <row r="32" spans="1:15" ht="26.25" customHeight="1" x14ac:dyDescent="0.15">
      <c r="O32">
        <v>30</v>
      </c>
    </row>
  </sheetData>
  <sheetProtection formatCells="0"/>
  <mergeCells count="10">
    <mergeCell ref="D1:G1"/>
    <mergeCell ref="D20:E20"/>
    <mergeCell ref="J20:K20"/>
    <mergeCell ref="A21:B21"/>
    <mergeCell ref="G21:H21"/>
    <mergeCell ref="A3:D3"/>
    <mergeCell ref="D5:E5"/>
    <mergeCell ref="J5:K5"/>
    <mergeCell ref="A6:B6"/>
    <mergeCell ref="G6:H6"/>
  </mergeCells>
  <phoneticPr fontId="2"/>
  <conditionalFormatting sqref="B3:E3 H5:H6 H8:H9 H11:H12 H14:H15">
    <cfRule type="cellIs" dxfId="3" priority="1" stopIfTrue="1" operator="equal">
      <formula>0</formula>
    </cfRule>
  </conditionalFormatting>
  <conditionalFormatting sqref="K5:K6 C6 C8:C9 K8:K9 C11:C12 K11:K12 C14:C15 K14:K15">
    <cfRule type="cellIs" dxfId="2" priority="2" stopIfTrue="1" operator="equal">
      <formula>0</formula>
    </cfRule>
  </conditionalFormatting>
  <dataValidations count="1">
    <dataValidation type="list" allowBlank="1" showInputMessage="1" showErrorMessage="1" sqref="A7:A16 G7:G16 G22:G31 A22:A31" xr:uid="{B396C5DA-124E-4C46-BA40-71E6D2F76C4B}">
      <formula1>$O$3:$O$52</formula1>
    </dataValidation>
  </dataValidations>
  <hyperlinks>
    <hyperlink ref="M3" location="基本情報!C4" display="戻る" xr:uid="{584F8C65-2322-443D-AE1E-E241AC1EA8BA}"/>
  </hyperlinks>
  <pageMargins left="0.75" right="0.75" top="1" bottom="1" header="0.51200000000000001" footer="0.51200000000000001"/>
  <pageSetup paperSize="9" scale="74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9542-014D-4029-B9F6-D7C7B571AA4B}">
  <sheetPr>
    <tabColor indexed="46"/>
  </sheetPr>
  <dimension ref="A1:N30"/>
  <sheetViews>
    <sheetView showGridLines="0" zoomScaleNormal="100" workbookViewId="0"/>
  </sheetViews>
  <sheetFormatPr defaultRowHeight="13.5" x14ac:dyDescent="0.15"/>
  <cols>
    <col min="1" max="1" width="4.125" customWidth="1"/>
    <col min="2" max="2" width="10.625" customWidth="1"/>
    <col min="3" max="3" width="2.25" customWidth="1"/>
    <col min="4" max="4" width="22.125" customWidth="1"/>
    <col min="5" max="5" width="5.625" customWidth="1"/>
    <col min="6" max="6" width="5.25" customWidth="1"/>
    <col min="7" max="7" width="7.5" customWidth="1"/>
    <col min="8" max="8" width="7.25" customWidth="1"/>
    <col min="9" max="9" width="15.125" customWidth="1"/>
    <col min="10" max="10" width="3.875" customWidth="1"/>
    <col min="11" max="11" width="5.25" customWidth="1"/>
    <col min="12" max="12" width="6.875" customWidth="1"/>
    <col min="13" max="13" width="2.625" customWidth="1"/>
  </cols>
  <sheetData>
    <row r="1" spans="1:14" ht="32.25" customHeight="1" x14ac:dyDescent="0.15">
      <c r="A1" s="9" t="s">
        <v>84</v>
      </c>
      <c r="B1" s="14" t="s">
        <v>43</v>
      </c>
      <c r="C1" s="14"/>
      <c r="D1" s="126" t="str">
        <f>Sheet1!$D$4</f>
        <v>５月３１日</v>
      </c>
      <c r="E1" s="126"/>
      <c r="F1" s="126"/>
      <c r="G1" s="126"/>
      <c r="N1" s="45">
        <v>1</v>
      </c>
    </row>
    <row r="2" spans="1:14" ht="23.25" customHeight="1" x14ac:dyDescent="0.15">
      <c r="B2" t="s">
        <v>62</v>
      </c>
      <c r="I2" s="105" t="s">
        <v>53</v>
      </c>
      <c r="J2" s="105"/>
      <c r="K2" s="105"/>
      <c r="L2" s="105"/>
      <c r="M2" s="105"/>
      <c r="N2" s="45">
        <v>2</v>
      </c>
    </row>
    <row r="3" spans="1:14" ht="43.5" customHeight="1" x14ac:dyDescent="0.15">
      <c r="B3" s="138">
        <f>Sheet1!$C$4</f>
        <v>75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0"/>
      <c r="N3" s="45">
        <v>3</v>
      </c>
    </row>
    <row r="4" spans="1:14" ht="30.75" customHeight="1" x14ac:dyDescent="0.15">
      <c r="B4" s="16" t="s">
        <v>40</v>
      </c>
      <c r="C4" s="17"/>
      <c r="D4" s="109">
        <f>基本情報!$C$4</f>
        <v>0</v>
      </c>
      <c r="E4" s="109"/>
      <c r="F4" s="110"/>
      <c r="G4" s="111" t="s">
        <v>51</v>
      </c>
      <c r="H4" s="112"/>
      <c r="I4" s="113">
        <f>基本情報!$F$4</f>
        <v>0</v>
      </c>
      <c r="J4" s="113"/>
      <c r="K4" s="113"/>
      <c r="L4" s="113"/>
      <c r="M4" s="114"/>
      <c r="N4" s="45">
        <v>4</v>
      </c>
    </row>
    <row r="5" spans="1:14" ht="30" customHeight="1" x14ac:dyDescent="0.15">
      <c r="B5" s="3"/>
      <c r="C5" s="47"/>
      <c r="D5" s="31" t="s">
        <v>45</v>
      </c>
      <c r="E5" s="18" t="s">
        <v>46</v>
      </c>
      <c r="F5" s="18" t="s">
        <v>47</v>
      </c>
      <c r="G5" s="18" t="s">
        <v>48</v>
      </c>
      <c r="H5" s="18" t="s">
        <v>49</v>
      </c>
      <c r="I5" s="18" t="s">
        <v>50</v>
      </c>
      <c r="J5" s="115" t="s">
        <v>97</v>
      </c>
      <c r="K5" s="115"/>
      <c r="L5" s="115"/>
      <c r="M5" s="115"/>
      <c r="N5" s="45">
        <v>5</v>
      </c>
    </row>
    <row r="6" spans="1:14" ht="30" customHeight="1" x14ac:dyDescent="0.15">
      <c r="B6" s="18" t="s">
        <v>56</v>
      </c>
      <c r="C6" s="48"/>
      <c r="D6" s="54" t="str">
        <f>IF(C6="","",VLOOKUP(C6,選手情報!$B$2:$I$51,2))</f>
        <v/>
      </c>
      <c r="E6" s="54" t="str">
        <f>IF(C6="","",VLOOKUP(C6,選手情報!$B$2:$I$51,4))</f>
        <v/>
      </c>
      <c r="F6" s="54" t="str">
        <f>IF(C6="","",VLOOKUP(C6,選手情報!$B$2:$I$51,5))</f>
        <v/>
      </c>
      <c r="G6" s="55" t="str">
        <f>IF(C6="","",VLOOKUP(C6,選手情報!$B$2:$I$51,6))</f>
        <v/>
      </c>
      <c r="H6" s="55" t="str">
        <f>IF(C6="","",VLOOKUP(C6,選手情報!$B$2:$I$51,7))</f>
        <v/>
      </c>
      <c r="I6" s="56" t="str">
        <f>IF(C6="","",VLOOKUP(C6,選手情報!$B$2:$I$51,3))</f>
        <v/>
      </c>
      <c r="J6" s="111" t="str">
        <f>IF(C6="","",VLOOKUP(C6,選手情報!$B$2:$I$51,8))</f>
        <v/>
      </c>
      <c r="K6" s="112"/>
      <c r="L6" s="112"/>
      <c r="M6" s="119"/>
      <c r="N6" s="45">
        <v>6</v>
      </c>
    </row>
    <row r="7" spans="1:14" ht="30" customHeight="1" x14ac:dyDescent="0.15">
      <c r="B7" s="18" t="s">
        <v>57</v>
      </c>
      <c r="C7" s="48"/>
      <c r="D7" s="54" t="str">
        <f>IF(C7="","",VLOOKUP(C7,選手情報!$B$2:$I$51,2))</f>
        <v/>
      </c>
      <c r="E7" s="54" t="str">
        <f>IF(C7="","",VLOOKUP(C7,選手情報!$B$2:$I$51,4))</f>
        <v/>
      </c>
      <c r="F7" s="54" t="str">
        <f>IF(C7="","",VLOOKUP(C7,選手情報!$B$2:$I$51,5))</f>
        <v/>
      </c>
      <c r="G7" s="55" t="str">
        <f>IF(C7="","",VLOOKUP(C7,選手情報!$B$2:$I$51,6))</f>
        <v/>
      </c>
      <c r="H7" s="55" t="str">
        <f>IF(C7="","",VLOOKUP(C7,選手情報!$B$2:$I$51,7))</f>
        <v/>
      </c>
      <c r="I7" s="56" t="str">
        <f>IF(C7="","",VLOOKUP(C7,選手情報!$B$2:$I$51,3))</f>
        <v/>
      </c>
      <c r="J7" s="111" t="str">
        <f>IF(C7="","",VLOOKUP(C7,選手情報!$B$2:$I$51,8))</f>
        <v/>
      </c>
      <c r="K7" s="112"/>
      <c r="L7" s="112"/>
      <c r="M7" s="119"/>
      <c r="N7" s="45">
        <v>7</v>
      </c>
    </row>
    <row r="8" spans="1:14" ht="30" customHeight="1" x14ac:dyDescent="0.15">
      <c r="B8" s="18" t="s">
        <v>58</v>
      </c>
      <c r="C8" s="48"/>
      <c r="D8" s="54" t="str">
        <f>IF(C8="","",VLOOKUP(C8,選手情報!$B$2:$I$51,2))</f>
        <v/>
      </c>
      <c r="E8" s="54" t="str">
        <f>IF(C8="","",VLOOKUP(C8,選手情報!$B$2:$I$51,4))</f>
        <v/>
      </c>
      <c r="F8" s="54" t="str">
        <f>IF(C8="","",VLOOKUP(C8,選手情報!$B$2:$I$51,5))</f>
        <v/>
      </c>
      <c r="G8" s="55" t="str">
        <f>IF(C8="","",VLOOKUP(C8,選手情報!$B$2:$I$51,6))</f>
        <v/>
      </c>
      <c r="H8" s="55" t="str">
        <f>IF(C8="","",VLOOKUP(C8,選手情報!$B$2:$I$51,7))</f>
        <v/>
      </c>
      <c r="I8" s="56" t="str">
        <f>IF(C8="","",VLOOKUP(C8,選手情報!$B$2:$I$51,3))</f>
        <v/>
      </c>
      <c r="J8" s="111" t="str">
        <f>IF(C8="","",VLOOKUP(C8,選手情報!$B$2:$I$51,8))</f>
        <v/>
      </c>
      <c r="K8" s="112"/>
      <c r="L8" s="112"/>
      <c r="M8" s="119"/>
      <c r="N8" s="45">
        <v>8</v>
      </c>
    </row>
    <row r="9" spans="1:14" ht="30" customHeight="1" x14ac:dyDescent="0.15">
      <c r="B9" s="18" t="s">
        <v>59</v>
      </c>
      <c r="C9" s="48"/>
      <c r="D9" s="54" t="str">
        <f>IF(C9="","",VLOOKUP(C9,選手情報!$B$2:$I$51,2))</f>
        <v/>
      </c>
      <c r="E9" s="54" t="str">
        <f>IF(C9="","",VLOOKUP(C9,選手情報!$B$2:$I$51,4))</f>
        <v/>
      </c>
      <c r="F9" s="54" t="str">
        <f>IF(C9="","",VLOOKUP(C9,選手情報!$B$2:$I$51,5))</f>
        <v/>
      </c>
      <c r="G9" s="55" t="str">
        <f>IF(C9="","",VLOOKUP(C9,選手情報!$B$2:$I$51,6))</f>
        <v/>
      </c>
      <c r="H9" s="55" t="str">
        <f>IF(C9="","",VLOOKUP(C9,選手情報!$B$2:$I$51,7))</f>
        <v/>
      </c>
      <c r="I9" s="56" t="str">
        <f>IF(C9="","",VLOOKUP(C9,選手情報!$B$2:$I$51,3))</f>
        <v/>
      </c>
      <c r="J9" s="111" t="str">
        <f>IF(C9="","",VLOOKUP(C9,選手情報!$B$2:$I$51,8))</f>
        <v/>
      </c>
      <c r="K9" s="112"/>
      <c r="L9" s="112"/>
      <c r="M9" s="119"/>
      <c r="N9" s="45">
        <v>9</v>
      </c>
    </row>
    <row r="10" spans="1:14" ht="30" customHeight="1" x14ac:dyDescent="0.15">
      <c r="B10" s="18" t="s">
        <v>60</v>
      </c>
      <c r="C10" s="48"/>
      <c r="D10" s="54" t="str">
        <f>IF(C10="","",VLOOKUP(C10,選手情報!$B$2:$I$51,2))</f>
        <v/>
      </c>
      <c r="E10" s="54" t="str">
        <f>IF(C10="","",VLOOKUP(C10,選手情報!$B$2:$I$51,4))</f>
        <v/>
      </c>
      <c r="F10" s="54" t="str">
        <f>IF(C10="","",VLOOKUP(C10,選手情報!$B$2:$I$51,5))</f>
        <v/>
      </c>
      <c r="G10" s="55" t="str">
        <f>IF(C10="","",VLOOKUP(C10,選手情報!$B$2:$I$51,6))</f>
        <v/>
      </c>
      <c r="H10" s="55" t="str">
        <f>IF(C10="","",VLOOKUP(C10,選手情報!$B$2:$I$51,7))</f>
        <v/>
      </c>
      <c r="I10" s="56" t="str">
        <f>IF(C10="","",VLOOKUP(C10,選手情報!$B$2:$I$51,3))</f>
        <v/>
      </c>
      <c r="J10" s="111" t="str">
        <f>IF(C10="","",VLOOKUP(C10,選手情報!$B$2:$I$51,8))</f>
        <v/>
      </c>
      <c r="K10" s="112"/>
      <c r="L10" s="112"/>
      <c r="M10" s="119"/>
      <c r="N10" s="45">
        <v>10</v>
      </c>
    </row>
    <row r="11" spans="1:14" ht="30" customHeight="1" x14ac:dyDescent="0.15">
      <c r="B11" s="18" t="s">
        <v>61</v>
      </c>
      <c r="C11" s="48"/>
      <c r="D11" s="54" t="str">
        <f>IF(C11="","",VLOOKUP(C11,選手情報!$B$2:$I$51,2))</f>
        <v/>
      </c>
      <c r="E11" s="54" t="str">
        <f>IF(C11="","",VLOOKUP(C11,選手情報!$B$2:$I$51,4))</f>
        <v/>
      </c>
      <c r="F11" s="54" t="str">
        <f>IF(C11="","",VLOOKUP(C11,選手情報!$B$2:$I$51,5))</f>
        <v/>
      </c>
      <c r="G11" s="55" t="str">
        <f>IF(C11="","",VLOOKUP(C11,選手情報!$B$2:$I$51,6))</f>
        <v/>
      </c>
      <c r="H11" s="55" t="str">
        <f>IF(C11="","",VLOOKUP(C11,選手情報!$B$2:$I$51,7))</f>
        <v/>
      </c>
      <c r="I11" s="56" t="str">
        <f>IF(C11="","",VLOOKUP(C11,選手情報!$B$2:$I$51,3))</f>
        <v/>
      </c>
      <c r="J11" s="111" t="str">
        <f>IF(C11="","",VLOOKUP(C11,選手情報!$B$2:$I$51,8))</f>
        <v/>
      </c>
      <c r="K11" s="112"/>
      <c r="L11" s="112"/>
      <c r="M11" s="119"/>
      <c r="N11" s="45">
        <v>11</v>
      </c>
    </row>
    <row r="12" spans="1:14" x14ac:dyDescent="0.15">
      <c r="N12" s="45">
        <v>12</v>
      </c>
    </row>
    <row r="13" spans="1:14" x14ac:dyDescent="0.15">
      <c r="N13" s="45">
        <v>13</v>
      </c>
    </row>
    <row r="14" spans="1:14" ht="21" customHeight="1" x14ac:dyDescent="0.15">
      <c r="B14" s="30" t="s">
        <v>85</v>
      </c>
      <c r="C14" s="30"/>
      <c r="N14" s="45">
        <v>14</v>
      </c>
    </row>
    <row r="15" spans="1:14" x14ac:dyDescent="0.15">
      <c r="N15" s="45">
        <v>15</v>
      </c>
    </row>
    <row r="16" spans="1:14" x14ac:dyDescent="0.15">
      <c r="N16" s="45">
        <v>16</v>
      </c>
    </row>
    <row r="17" spans="14:14" x14ac:dyDescent="0.15">
      <c r="N17" s="45">
        <v>17</v>
      </c>
    </row>
    <row r="18" spans="14:14" x14ac:dyDescent="0.15">
      <c r="N18" s="45">
        <v>18</v>
      </c>
    </row>
    <row r="19" spans="14:14" x14ac:dyDescent="0.15">
      <c r="N19" s="45">
        <v>19</v>
      </c>
    </row>
    <row r="20" spans="14:14" x14ac:dyDescent="0.15">
      <c r="N20" s="45">
        <v>20</v>
      </c>
    </row>
    <row r="21" spans="14:14" x14ac:dyDescent="0.15">
      <c r="N21" s="45">
        <v>21</v>
      </c>
    </row>
    <row r="22" spans="14:14" x14ac:dyDescent="0.15">
      <c r="N22" s="45">
        <v>22</v>
      </c>
    </row>
    <row r="23" spans="14:14" x14ac:dyDescent="0.15">
      <c r="N23" s="45">
        <v>23</v>
      </c>
    </row>
    <row r="24" spans="14:14" x14ac:dyDescent="0.15">
      <c r="N24" s="45">
        <v>24</v>
      </c>
    </row>
    <row r="25" spans="14:14" x14ac:dyDescent="0.15">
      <c r="N25" s="45">
        <v>25</v>
      </c>
    </row>
    <row r="26" spans="14:14" x14ac:dyDescent="0.15">
      <c r="N26" s="45">
        <v>26</v>
      </c>
    </row>
    <row r="27" spans="14:14" x14ac:dyDescent="0.15">
      <c r="N27" s="45">
        <v>27</v>
      </c>
    </row>
    <row r="28" spans="14:14" x14ac:dyDescent="0.15">
      <c r="N28" s="45">
        <v>28</v>
      </c>
    </row>
    <row r="29" spans="14:14" x14ac:dyDescent="0.15">
      <c r="N29" s="45">
        <v>29</v>
      </c>
    </row>
    <row r="30" spans="14:14" x14ac:dyDescent="0.15">
      <c r="N30" s="45">
        <v>30</v>
      </c>
    </row>
  </sheetData>
  <sheetProtection formatCells="0" selectLockedCells="1"/>
  <mergeCells count="13">
    <mergeCell ref="J11:M11"/>
    <mergeCell ref="J5:M5"/>
    <mergeCell ref="D1:G1"/>
    <mergeCell ref="I2:M2"/>
    <mergeCell ref="B3:M3"/>
    <mergeCell ref="D4:F4"/>
    <mergeCell ref="G4:H4"/>
    <mergeCell ref="I4:M4"/>
    <mergeCell ref="J6:M6"/>
    <mergeCell ref="J7:M7"/>
    <mergeCell ref="J8:M8"/>
    <mergeCell ref="J9:M9"/>
    <mergeCell ref="J10:M10"/>
  </mergeCells>
  <phoneticPr fontId="2"/>
  <conditionalFormatting sqref="C6:C11">
    <cfRule type="cellIs" dxfId="1" priority="2" stopIfTrue="1" operator="equal">
      <formula>0</formula>
    </cfRule>
  </conditionalFormatting>
  <conditionalFormatting sqref="D4:F4 I4:M4">
    <cfRule type="cellIs" dxfId="0" priority="1" stopIfTrue="1" operator="equal">
      <formula>0</formula>
    </cfRule>
  </conditionalFormatting>
  <dataValidations count="2">
    <dataValidation imeMode="on" allowBlank="1" showInputMessage="1" showErrorMessage="1" sqref="D6:J11" xr:uid="{388F7CAD-228E-4C80-ACD7-2CD5087CAC0B}"/>
    <dataValidation type="list" allowBlank="1" showInputMessage="1" showErrorMessage="1" sqref="C6:C11" xr:uid="{F7F7B2D5-8606-47FE-AB63-7D13DA386200}">
      <formula1>$N$1:$N$30</formula1>
    </dataValidation>
  </dataValidations>
  <hyperlinks>
    <hyperlink ref="B14" location="基本情報!A1" display="戻る" xr:uid="{EBA5DA5A-4B7C-4631-8C75-6EDDF56D5051}"/>
  </hyperlinks>
  <pageMargins left="0.75" right="0.75" top="1" bottom="1" header="0.51200000000000001" footer="0.51200000000000001"/>
  <pageSetup paperSize="9" scale="130" orientation="landscape" verticalDpi="0" r:id="rId1"/>
  <headerFooter alignWithMargins="0"/>
  <ignoredErrors>
    <ignoredError sqref="D4 I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A8804-F4CA-46DC-8866-E6DB78105BE7}">
  <sheetPr>
    <tabColor indexed="10"/>
  </sheetPr>
  <dimension ref="A1:J15"/>
  <sheetViews>
    <sheetView showGridLines="0" tabSelected="1" zoomScale="160" zoomScaleNormal="160" workbookViewId="0">
      <pane xSplit="9" ySplit="11" topLeftCell="J12" activePane="bottomRight" state="frozen"/>
      <selection activeCell="B1" sqref="B1"/>
      <selection pane="topRight" activeCell="B1" sqref="B1"/>
      <selection pane="bottomLeft" activeCell="B1" sqref="B1"/>
      <selection pane="bottomRight" activeCell="C4" sqref="C4"/>
    </sheetView>
  </sheetViews>
  <sheetFormatPr defaultRowHeight="13.5" x14ac:dyDescent="0.15"/>
  <cols>
    <col min="1" max="1" width="4.625" customWidth="1"/>
    <col min="2" max="2" width="13.5" customWidth="1"/>
    <col min="3" max="3" width="25.875" customWidth="1"/>
    <col min="4" max="4" width="12.75" customWidth="1"/>
    <col min="5" max="5" width="16.5" customWidth="1"/>
    <col min="6" max="6" width="26.375" customWidth="1"/>
    <col min="7" max="7" width="10" customWidth="1"/>
    <col min="8" max="8" width="21" customWidth="1"/>
    <col min="9" max="9" width="11.5" customWidth="1"/>
    <col min="10" max="10" width="3.75" customWidth="1"/>
  </cols>
  <sheetData>
    <row r="1" spans="1:10" ht="28.5" customHeight="1" x14ac:dyDescent="0.15">
      <c r="A1" s="32"/>
      <c r="B1" s="33" t="s">
        <v>39</v>
      </c>
      <c r="C1" s="32"/>
      <c r="D1" s="32"/>
      <c r="E1" s="32"/>
      <c r="F1" s="32"/>
      <c r="G1" s="32"/>
      <c r="H1" s="59"/>
      <c r="I1" s="59"/>
      <c r="J1" s="59"/>
    </row>
    <row r="2" spans="1:10" ht="41.25" customHeight="1" x14ac:dyDescent="0.15">
      <c r="A2" s="32"/>
      <c r="B2" s="95" t="s">
        <v>96</v>
      </c>
      <c r="C2" s="96"/>
      <c r="D2" s="96"/>
      <c r="E2" s="96"/>
      <c r="F2" s="96"/>
      <c r="G2" s="32"/>
      <c r="H2" s="59"/>
      <c r="I2" s="59"/>
      <c r="J2" s="59"/>
    </row>
    <row r="3" spans="1:10" ht="9.75" customHeight="1" x14ac:dyDescent="0.15">
      <c r="A3" s="32"/>
      <c r="B3" s="32"/>
      <c r="C3" s="32"/>
      <c r="D3" s="32"/>
      <c r="E3" s="32"/>
      <c r="F3" s="32"/>
      <c r="G3" s="32"/>
      <c r="H3" s="59"/>
      <c r="I3" s="59"/>
      <c r="J3" s="59"/>
    </row>
    <row r="4" spans="1:10" ht="33" customHeight="1" x14ac:dyDescent="0.15">
      <c r="A4" s="32"/>
      <c r="B4" s="36" t="s">
        <v>40</v>
      </c>
      <c r="C4" s="68"/>
      <c r="D4" s="35"/>
      <c r="E4" s="36" t="s">
        <v>42</v>
      </c>
      <c r="F4" s="34"/>
      <c r="G4" s="32"/>
      <c r="H4" s="59"/>
      <c r="I4" s="59"/>
      <c r="J4" s="59"/>
    </row>
    <row r="5" spans="1:10" ht="33" customHeight="1" x14ac:dyDescent="0.15">
      <c r="A5" s="32"/>
      <c r="B5" s="36" t="s">
        <v>41</v>
      </c>
      <c r="C5" s="34"/>
      <c r="D5" s="32"/>
      <c r="E5" s="32"/>
      <c r="F5" s="60" t="s">
        <v>95</v>
      </c>
      <c r="G5" s="59"/>
      <c r="H5" s="59"/>
      <c r="I5" s="59"/>
      <c r="J5" s="59"/>
    </row>
    <row r="6" spans="1:10" ht="21" x14ac:dyDescent="0.15">
      <c r="A6" s="32"/>
      <c r="B6" s="33" t="s">
        <v>80</v>
      </c>
      <c r="C6" s="32"/>
      <c r="D6" s="32"/>
      <c r="E6" s="32"/>
      <c r="F6" s="32"/>
      <c r="G6" s="32"/>
      <c r="H6" s="59"/>
      <c r="I6" s="59"/>
      <c r="J6" s="59"/>
    </row>
    <row r="7" spans="1:10" ht="36" customHeight="1" x14ac:dyDescent="0.15">
      <c r="A7" s="32"/>
      <c r="B7" s="37" t="s">
        <v>77</v>
      </c>
      <c r="C7" s="32"/>
      <c r="D7" s="32"/>
      <c r="E7" s="32"/>
      <c r="F7" s="32"/>
      <c r="G7" s="32"/>
      <c r="H7" s="59"/>
      <c r="I7" s="59"/>
      <c r="J7" s="59"/>
    </row>
    <row r="8" spans="1:10" ht="36" customHeight="1" x14ac:dyDescent="0.15">
      <c r="A8" s="32"/>
      <c r="B8" s="37" t="s">
        <v>78</v>
      </c>
      <c r="C8" s="32"/>
      <c r="D8" s="32"/>
      <c r="E8" s="32"/>
      <c r="F8" s="32"/>
      <c r="G8" s="32"/>
      <c r="H8" s="59"/>
      <c r="I8" s="59"/>
      <c r="J8" s="59"/>
    </row>
    <row r="9" spans="1:10" ht="36" customHeight="1" x14ac:dyDescent="0.15">
      <c r="A9" s="32"/>
      <c r="B9" s="37"/>
      <c r="C9" s="32"/>
      <c r="D9" s="32"/>
      <c r="E9" s="32"/>
      <c r="F9" s="32"/>
      <c r="G9" s="32"/>
      <c r="H9" s="59"/>
      <c r="I9" s="59"/>
      <c r="J9" s="59"/>
    </row>
    <row r="10" spans="1:10" ht="36" customHeight="1" x14ac:dyDescent="0.15">
      <c r="A10" s="32"/>
      <c r="B10" s="37" t="s">
        <v>79</v>
      </c>
      <c r="C10" s="32"/>
      <c r="D10" s="32"/>
      <c r="E10" s="32"/>
      <c r="F10" s="32"/>
      <c r="G10" s="32"/>
      <c r="H10" s="59"/>
      <c r="I10" s="59"/>
      <c r="J10" s="59"/>
    </row>
    <row r="11" spans="1:10" ht="18" customHeight="1" x14ac:dyDescent="0.15">
      <c r="A11" s="32"/>
      <c r="B11" s="32"/>
      <c r="C11" s="32"/>
      <c r="D11" s="32"/>
      <c r="E11" s="32"/>
      <c r="F11" s="32"/>
      <c r="G11" s="32"/>
      <c r="H11" s="59"/>
      <c r="I11" s="59"/>
      <c r="J11" s="59"/>
    </row>
    <row r="12" spans="1:10" ht="51" customHeight="1" x14ac:dyDescent="0.15">
      <c r="A12" s="32"/>
      <c r="B12" s="32"/>
      <c r="C12" s="32"/>
      <c r="D12" s="32"/>
      <c r="E12" s="32"/>
      <c r="F12" s="32"/>
      <c r="G12" s="32"/>
      <c r="H12" s="59"/>
      <c r="I12" s="59"/>
      <c r="J12" s="59"/>
    </row>
    <row r="15" spans="1:10" x14ac:dyDescent="0.15">
      <c r="A15" s="59"/>
      <c r="B15" s="59"/>
      <c r="C15" s="59"/>
      <c r="D15" s="59"/>
      <c r="E15" s="59"/>
      <c r="F15" s="59"/>
      <c r="G15" s="59"/>
      <c r="H15" s="59"/>
      <c r="I15" s="59"/>
      <c r="J15" s="59"/>
    </row>
  </sheetData>
  <sheetProtection formatCells="0" selectLockedCells="1"/>
  <mergeCells count="1">
    <mergeCell ref="B2:F2"/>
  </mergeCells>
  <phoneticPr fontId="2"/>
  <conditionalFormatting sqref="F4 C4:C5">
    <cfRule type="cellIs" dxfId="25" priority="1" stopIfTrue="1" operator="equal">
      <formula>0</formula>
    </cfRule>
  </conditionalFormatting>
  <dataValidations count="1">
    <dataValidation imeMode="on" allowBlank="1" showInputMessage="1" showErrorMessage="1" sqref="F4 C4:C5" xr:uid="{405A5C65-6331-44AA-8BA3-9D7553951F87}"/>
  </dataValidations>
  <hyperlinks>
    <hyperlink ref="F5" location="選手情報!A1" display="選手情報入力" xr:uid="{D7379A5E-5610-4826-A490-02C8CD5CD983}"/>
  </hyperlinks>
  <pageMargins left="0.75" right="0.75" top="1" bottom="1" header="0.51200000000000001" footer="0.51200000000000001"/>
  <pageSetup paperSize="9" orientation="portrait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4F1D-D1BE-4D49-8B07-2E7CD9A3E8D3}">
  <sheetPr>
    <tabColor indexed="53"/>
  </sheetPr>
  <dimension ref="A1:U51"/>
  <sheetViews>
    <sheetView showGridLines="0" zoomScale="86" workbookViewId="0">
      <selection activeCell="U2" sqref="U2:U8"/>
    </sheetView>
  </sheetViews>
  <sheetFormatPr defaultRowHeight="13.5" x14ac:dyDescent="0.15"/>
  <cols>
    <col min="1" max="1" width="6.125" customWidth="1"/>
    <col min="2" max="2" width="5.125" customWidth="1"/>
    <col min="3" max="3" width="11.5" customWidth="1"/>
    <col min="4" max="4" width="12" customWidth="1"/>
    <col min="5" max="6" width="5.625" customWidth="1"/>
    <col min="7" max="7" width="6.875" customWidth="1"/>
    <col min="8" max="8" width="5.625" customWidth="1"/>
    <col min="9" max="9" width="11.875" customWidth="1"/>
    <col min="10" max="10" width="4.25" customWidth="1"/>
    <col min="11" max="11" width="6.125" customWidth="1"/>
    <col min="12" max="12" width="5.125" customWidth="1"/>
    <col min="13" max="13" width="11.5" customWidth="1"/>
    <col min="14" max="14" width="12" customWidth="1"/>
    <col min="15" max="16" width="5.625" customWidth="1"/>
    <col min="17" max="17" width="6.875" customWidth="1"/>
    <col min="18" max="18" width="5.625" customWidth="1"/>
    <col min="19" max="19" width="11.875" customWidth="1"/>
  </cols>
  <sheetData>
    <row r="1" spans="1:21" ht="63.75" customHeight="1" x14ac:dyDescent="0.15">
      <c r="A1" s="12" t="s">
        <v>8</v>
      </c>
      <c r="B1" s="38" t="s">
        <v>86</v>
      </c>
      <c r="C1" s="39" t="s">
        <v>45</v>
      </c>
      <c r="D1" s="40" t="s">
        <v>87</v>
      </c>
      <c r="E1" s="39" t="s">
        <v>46</v>
      </c>
      <c r="F1" s="39" t="s">
        <v>47</v>
      </c>
      <c r="G1" s="39" t="s">
        <v>48</v>
      </c>
      <c r="H1" s="39" t="s">
        <v>49</v>
      </c>
      <c r="I1" s="40" t="s">
        <v>98</v>
      </c>
      <c r="K1" s="44" t="s">
        <v>9</v>
      </c>
      <c r="L1" s="49" t="s">
        <v>86</v>
      </c>
      <c r="M1" s="50" t="s">
        <v>45</v>
      </c>
      <c r="N1" s="51" t="s">
        <v>87</v>
      </c>
      <c r="O1" s="50" t="s">
        <v>46</v>
      </c>
      <c r="P1" s="50" t="s">
        <v>47</v>
      </c>
      <c r="Q1" s="50" t="s">
        <v>48</v>
      </c>
      <c r="R1" s="50" t="s">
        <v>49</v>
      </c>
      <c r="S1" s="51" t="s">
        <v>98</v>
      </c>
    </row>
    <row r="2" spans="1:21" ht="14.25" customHeight="1" x14ac:dyDescent="0.15">
      <c r="A2" s="43" t="s">
        <v>89</v>
      </c>
      <c r="B2" s="39">
        <v>1</v>
      </c>
      <c r="C2" s="41"/>
      <c r="D2" s="42"/>
      <c r="E2" s="39"/>
      <c r="F2" s="39"/>
      <c r="G2" s="57"/>
      <c r="H2" s="57"/>
      <c r="I2" s="74"/>
      <c r="K2" s="43"/>
      <c r="L2" s="50">
        <v>1</v>
      </c>
      <c r="M2" s="52"/>
      <c r="N2" s="53"/>
      <c r="O2" s="50"/>
      <c r="P2" s="50"/>
      <c r="Q2" s="58"/>
      <c r="R2" s="58"/>
      <c r="S2" s="52"/>
      <c r="U2" s="97" t="s">
        <v>85</v>
      </c>
    </row>
    <row r="3" spans="1:21" ht="14.25" customHeight="1" x14ac:dyDescent="0.15">
      <c r="A3" s="43" t="s">
        <v>90</v>
      </c>
      <c r="B3" s="39">
        <v>2</v>
      </c>
      <c r="C3" s="41"/>
      <c r="D3" s="42"/>
      <c r="E3" s="39"/>
      <c r="F3" s="39"/>
      <c r="G3" s="57"/>
      <c r="H3" s="57"/>
      <c r="I3" s="74"/>
      <c r="K3" s="43"/>
      <c r="L3" s="50">
        <v>2</v>
      </c>
      <c r="M3" s="52"/>
      <c r="N3" s="53"/>
      <c r="O3" s="50"/>
      <c r="P3" s="50"/>
      <c r="Q3" s="58"/>
      <c r="R3" s="58"/>
      <c r="S3" s="52"/>
      <c r="U3" s="97"/>
    </row>
    <row r="4" spans="1:21" ht="14.25" customHeight="1" x14ac:dyDescent="0.15">
      <c r="A4" s="43" t="s">
        <v>91</v>
      </c>
      <c r="B4" s="39">
        <v>3</v>
      </c>
      <c r="C4" s="41"/>
      <c r="D4" s="42"/>
      <c r="E4" s="39"/>
      <c r="F4" s="39"/>
      <c r="G4" s="57"/>
      <c r="H4" s="57"/>
      <c r="I4" s="74"/>
      <c r="K4" s="43"/>
      <c r="L4" s="50">
        <v>3</v>
      </c>
      <c r="M4" s="52"/>
      <c r="N4" s="53"/>
      <c r="O4" s="50"/>
      <c r="P4" s="50"/>
      <c r="Q4" s="58"/>
      <c r="R4" s="58"/>
      <c r="S4" s="52"/>
      <c r="U4" s="97"/>
    </row>
    <row r="5" spans="1:21" ht="14.25" customHeight="1" x14ac:dyDescent="0.15">
      <c r="A5" s="43" t="s">
        <v>92</v>
      </c>
      <c r="B5" s="39">
        <v>4</v>
      </c>
      <c r="C5" s="41"/>
      <c r="D5" s="42"/>
      <c r="E5" s="39"/>
      <c r="F5" s="39"/>
      <c r="G5" s="57"/>
      <c r="H5" s="57"/>
      <c r="I5" s="74"/>
      <c r="K5" s="43"/>
      <c r="L5" s="50">
        <v>4</v>
      </c>
      <c r="M5" s="52"/>
      <c r="N5" s="53"/>
      <c r="O5" s="50"/>
      <c r="P5" s="50"/>
      <c r="Q5" s="58"/>
      <c r="R5" s="58"/>
      <c r="S5" s="52"/>
      <c r="U5" s="97"/>
    </row>
    <row r="6" spans="1:21" ht="14.25" customHeight="1" x14ac:dyDescent="0.15">
      <c r="A6" s="43" t="s">
        <v>88</v>
      </c>
      <c r="B6" s="39">
        <v>5</v>
      </c>
      <c r="C6" s="41"/>
      <c r="D6" s="42"/>
      <c r="E6" s="39"/>
      <c r="F6" s="39"/>
      <c r="G6" s="57"/>
      <c r="H6" s="57"/>
      <c r="I6" s="74"/>
      <c r="K6" s="43"/>
      <c r="L6" s="50">
        <v>5</v>
      </c>
      <c r="M6" s="52"/>
      <c r="N6" s="53"/>
      <c r="O6" s="50"/>
      <c r="P6" s="50"/>
      <c r="Q6" s="58"/>
      <c r="R6" s="58"/>
      <c r="S6" s="52"/>
      <c r="U6" s="97"/>
    </row>
    <row r="7" spans="1:21" ht="14.25" customHeight="1" x14ac:dyDescent="0.15">
      <c r="A7" s="43" t="s">
        <v>94</v>
      </c>
      <c r="B7" s="39">
        <v>6</v>
      </c>
      <c r="C7" s="41"/>
      <c r="D7" s="42"/>
      <c r="E7" s="39"/>
      <c r="F7" s="39"/>
      <c r="G7" s="57"/>
      <c r="H7" s="57"/>
      <c r="I7" s="74"/>
      <c r="K7" s="43"/>
      <c r="L7" s="50">
        <v>6</v>
      </c>
      <c r="M7" s="52"/>
      <c r="N7" s="53"/>
      <c r="O7" s="50"/>
      <c r="P7" s="50"/>
      <c r="Q7" s="58"/>
      <c r="R7" s="58"/>
      <c r="S7" s="52"/>
      <c r="U7" s="97"/>
    </row>
    <row r="8" spans="1:21" ht="14.25" customHeight="1" x14ac:dyDescent="0.15">
      <c r="A8" s="43" t="s">
        <v>93</v>
      </c>
      <c r="B8" s="39">
        <v>7</v>
      </c>
      <c r="C8" s="41"/>
      <c r="D8" s="42"/>
      <c r="E8" s="39"/>
      <c r="F8" s="39"/>
      <c r="G8" s="57"/>
      <c r="H8" s="57"/>
      <c r="I8" s="74"/>
      <c r="K8" s="43"/>
      <c r="L8" s="50">
        <v>7</v>
      </c>
      <c r="M8" s="52"/>
      <c r="N8" s="53"/>
      <c r="O8" s="50"/>
      <c r="P8" s="50"/>
      <c r="Q8" s="58"/>
      <c r="R8" s="58"/>
      <c r="S8" s="52"/>
      <c r="U8" s="97"/>
    </row>
    <row r="9" spans="1:21" ht="14.25" customHeight="1" x14ac:dyDescent="0.15">
      <c r="B9" s="39">
        <v>8</v>
      </c>
      <c r="C9" s="41"/>
      <c r="D9" s="42"/>
      <c r="E9" s="39"/>
      <c r="F9" s="39"/>
      <c r="G9" s="57"/>
      <c r="H9" s="57"/>
      <c r="I9" s="74"/>
      <c r="L9" s="50">
        <v>8</v>
      </c>
      <c r="M9" s="52"/>
      <c r="N9" s="53"/>
      <c r="O9" s="50"/>
      <c r="P9" s="50"/>
      <c r="Q9" s="58"/>
      <c r="R9" s="58"/>
      <c r="S9" s="52"/>
    </row>
    <row r="10" spans="1:21" ht="14.25" customHeight="1" x14ac:dyDescent="0.15">
      <c r="B10" s="39">
        <v>9</v>
      </c>
      <c r="C10" s="41"/>
      <c r="D10" s="42"/>
      <c r="E10" s="39"/>
      <c r="F10" s="39"/>
      <c r="G10" s="57"/>
      <c r="H10" s="57"/>
      <c r="I10" s="74"/>
      <c r="L10" s="50">
        <v>9</v>
      </c>
      <c r="M10" s="52"/>
      <c r="N10" s="53"/>
      <c r="O10" s="50"/>
      <c r="P10" s="50"/>
      <c r="Q10" s="58"/>
      <c r="R10" s="58"/>
      <c r="S10" s="52"/>
    </row>
    <row r="11" spans="1:21" ht="14.25" customHeight="1" x14ac:dyDescent="0.15">
      <c r="B11" s="39">
        <v>10</v>
      </c>
      <c r="C11" s="41"/>
      <c r="D11" s="42"/>
      <c r="E11" s="39"/>
      <c r="F11" s="39"/>
      <c r="G11" s="57"/>
      <c r="H11" s="57"/>
      <c r="I11" s="74"/>
      <c r="L11" s="50">
        <v>10</v>
      </c>
      <c r="M11" s="52"/>
      <c r="N11" s="53"/>
      <c r="O11" s="50"/>
      <c r="P11" s="50"/>
      <c r="Q11" s="58"/>
      <c r="R11" s="58"/>
      <c r="S11" s="52"/>
    </row>
    <row r="12" spans="1:21" ht="14.25" customHeight="1" x14ac:dyDescent="0.15">
      <c r="B12" s="39">
        <v>11</v>
      </c>
      <c r="C12" s="41"/>
      <c r="D12" s="42"/>
      <c r="E12" s="39"/>
      <c r="F12" s="39"/>
      <c r="G12" s="57"/>
      <c r="H12" s="57"/>
      <c r="I12" s="74"/>
      <c r="L12" s="50">
        <v>11</v>
      </c>
      <c r="M12" s="52"/>
      <c r="N12" s="53"/>
      <c r="O12" s="50"/>
      <c r="P12" s="50"/>
      <c r="Q12" s="58"/>
      <c r="R12" s="58"/>
      <c r="S12" s="52"/>
    </row>
    <row r="13" spans="1:21" ht="14.25" customHeight="1" x14ac:dyDescent="0.15">
      <c r="B13" s="39">
        <v>12</v>
      </c>
      <c r="C13" s="41"/>
      <c r="D13" s="42"/>
      <c r="E13" s="39"/>
      <c r="F13" s="39"/>
      <c r="G13" s="57"/>
      <c r="H13" s="57"/>
      <c r="I13" s="41"/>
      <c r="L13" s="50">
        <v>12</v>
      </c>
      <c r="M13" s="52"/>
      <c r="N13" s="53"/>
      <c r="O13" s="50"/>
      <c r="P13" s="50"/>
      <c r="Q13" s="58"/>
      <c r="R13" s="58"/>
      <c r="S13" s="52"/>
    </row>
    <row r="14" spans="1:21" ht="14.25" customHeight="1" x14ac:dyDescent="0.15">
      <c r="B14" s="39">
        <v>13</v>
      </c>
      <c r="C14" s="41"/>
      <c r="D14" s="42"/>
      <c r="E14" s="39"/>
      <c r="F14" s="39"/>
      <c r="G14" s="57"/>
      <c r="H14" s="57"/>
      <c r="I14" s="41"/>
      <c r="L14" s="50">
        <v>13</v>
      </c>
      <c r="M14" s="52"/>
      <c r="N14" s="53"/>
      <c r="O14" s="50"/>
      <c r="P14" s="50"/>
      <c r="Q14" s="58"/>
      <c r="R14" s="58"/>
      <c r="S14" s="52"/>
    </row>
    <row r="15" spans="1:21" ht="14.25" customHeight="1" x14ac:dyDescent="0.15">
      <c r="B15" s="39">
        <v>14</v>
      </c>
      <c r="C15" s="41"/>
      <c r="D15" s="42"/>
      <c r="E15" s="39"/>
      <c r="F15" s="39"/>
      <c r="G15" s="57"/>
      <c r="H15" s="57"/>
      <c r="I15" s="41"/>
      <c r="L15" s="50">
        <v>14</v>
      </c>
      <c r="M15" s="52"/>
      <c r="N15" s="53"/>
      <c r="O15" s="50"/>
      <c r="P15" s="50"/>
      <c r="Q15" s="58"/>
      <c r="R15" s="58"/>
      <c r="S15" s="52"/>
    </row>
    <row r="16" spans="1:21" ht="14.25" customHeight="1" x14ac:dyDescent="0.15">
      <c r="B16" s="39">
        <v>15</v>
      </c>
      <c r="C16" s="41"/>
      <c r="D16" s="42"/>
      <c r="E16" s="39"/>
      <c r="F16" s="39"/>
      <c r="G16" s="57"/>
      <c r="H16" s="57"/>
      <c r="I16" s="41"/>
      <c r="L16" s="50">
        <v>15</v>
      </c>
      <c r="M16" s="52"/>
      <c r="N16" s="53"/>
      <c r="O16" s="50"/>
      <c r="P16" s="50"/>
      <c r="Q16" s="58"/>
      <c r="R16" s="58"/>
      <c r="S16" s="52"/>
    </row>
    <row r="17" spans="2:19" ht="14.25" customHeight="1" x14ac:dyDescent="0.15">
      <c r="B17" s="39">
        <v>16</v>
      </c>
      <c r="C17" s="41"/>
      <c r="D17" s="42"/>
      <c r="E17" s="39"/>
      <c r="F17" s="39"/>
      <c r="G17" s="57"/>
      <c r="H17" s="57"/>
      <c r="I17" s="41"/>
      <c r="L17" s="50">
        <v>16</v>
      </c>
      <c r="M17" s="52"/>
      <c r="N17" s="53"/>
      <c r="O17" s="50"/>
      <c r="P17" s="50"/>
      <c r="Q17" s="58"/>
      <c r="R17" s="58"/>
      <c r="S17" s="52"/>
    </row>
    <row r="18" spans="2:19" ht="14.25" customHeight="1" x14ac:dyDescent="0.15">
      <c r="B18" s="39">
        <v>17</v>
      </c>
      <c r="C18" s="41"/>
      <c r="D18" s="42"/>
      <c r="E18" s="39"/>
      <c r="F18" s="39"/>
      <c r="G18" s="57"/>
      <c r="H18" s="57"/>
      <c r="I18" s="41"/>
      <c r="L18" s="50">
        <v>17</v>
      </c>
      <c r="M18" s="52"/>
      <c r="N18" s="53"/>
      <c r="O18" s="50"/>
      <c r="P18" s="50"/>
      <c r="Q18" s="58"/>
      <c r="R18" s="58"/>
      <c r="S18" s="52"/>
    </row>
    <row r="19" spans="2:19" ht="14.25" customHeight="1" x14ac:dyDescent="0.15">
      <c r="B19" s="39">
        <v>18</v>
      </c>
      <c r="C19" s="41"/>
      <c r="D19" s="42"/>
      <c r="E19" s="39"/>
      <c r="F19" s="39"/>
      <c r="G19" s="57"/>
      <c r="H19" s="57"/>
      <c r="I19" s="41"/>
      <c r="L19" s="50">
        <v>18</v>
      </c>
      <c r="M19" s="52"/>
      <c r="N19" s="53"/>
      <c r="O19" s="50"/>
      <c r="P19" s="50"/>
      <c r="Q19" s="58"/>
      <c r="R19" s="58"/>
      <c r="S19" s="52"/>
    </row>
    <row r="20" spans="2:19" ht="14.25" customHeight="1" x14ac:dyDescent="0.15">
      <c r="B20" s="39">
        <v>19</v>
      </c>
      <c r="C20" s="41"/>
      <c r="D20" s="42"/>
      <c r="E20" s="39"/>
      <c r="F20" s="39"/>
      <c r="G20" s="57"/>
      <c r="H20" s="57"/>
      <c r="I20" s="41"/>
      <c r="L20" s="50">
        <v>19</v>
      </c>
      <c r="M20" s="52"/>
      <c r="N20" s="53"/>
      <c r="O20" s="50"/>
      <c r="P20" s="50"/>
      <c r="Q20" s="58"/>
      <c r="R20" s="58"/>
      <c r="S20" s="52"/>
    </row>
    <row r="21" spans="2:19" ht="14.25" customHeight="1" x14ac:dyDescent="0.15">
      <c r="B21" s="39">
        <v>20</v>
      </c>
      <c r="C21" s="41"/>
      <c r="D21" s="42"/>
      <c r="E21" s="39"/>
      <c r="F21" s="39"/>
      <c r="G21" s="57"/>
      <c r="H21" s="57"/>
      <c r="I21" s="41"/>
      <c r="L21" s="50">
        <v>20</v>
      </c>
      <c r="M21" s="52"/>
      <c r="N21" s="53"/>
      <c r="O21" s="50"/>
      <c r="P21" s="50"/>
      <c r="Q21" s="58"/>
      <c r="R21" s="58"/>
      <c r="S21" s="52"/>
    </row>
    <row r="22" spans="2:19" ht="14.25" customHeight="1" x14ac:dyDescent="0.15">
      <c r="B22" s="39">
        <v>21</v>
      </c>
      <c r="C22" s="41"/>
      <c r="D22" s="42"/>
      <c r="E22" s="39"/>
      <c r="F22" s="39"/>
      <c r="G22" s="57"/>
      <c r="H22" s="57"/>
      <c r="I22" s="41"/>
      <c r="L22" s="50">
        <v>21</v>
      </c>
      <c r="M22" s="52"/>
      <c r="N22" s="53"/>
      <c r="O22" s="50"/>
      <c r="P22" s="50"/>
      <c r="Q22" s="58"/>
      <c r="R22" s="58"/>
      <c r="S22" s="52"/>
    </row>
    <row r="23" spans="2:19" ht="14.25" customHeight="1" x14ac:dyDescent="0.15">
      <c r="B23" s="39">
        <v>22</v>
      </c>
      <c r="C23" s="41"/>
      <c r="D23" s="42"/>
      <c r="E23" s="39"/>
      <c r="F23" s="39"/>
      <c r="G23" s="57"/>
      <c r="H23" s="57"/>
      <c r="I23" s="41"/>
      <c r="L23" s="50">
        <v>22</v>
      </c>
      <c r="M23" s="52"/>
      <c r="N23" s="53"/>
      <c r="O23" s="50"/>
      <c r="P23" s="50"/>
      <c r="Q23" s="58"/>
      <c r="R23" s="58"/>
      <c r="S23" s="52"/>
    </row>
    <row r="24" spans="2:19" ht="14.25" customHeight="1" x14ac:dyDescent="0.15">
      <c r="B24" s="39">
        <v>23</v>
      </c>
      <c r="C24" s="41"/>
      <c r="D24" s="42"/>
      <c r="E24" s="39"/>
      <c r="F24" s="39"/>
      <c r="G24" s="57"/>
      <c r="H24" s="57"/>
      <c r="I24" s="41"/>
      <c r="L24" s="50">
        <v>23</v>
      </c>
      <c r="M24" s="52"/>
      <c r="N24" s="53"/>
      <c r="O24" s="50"/>
      <c r="P24" s="50"/>
      <c r="Q24" s="58"/>
      <c r="R24" s="58"/>
      <c r="S24" s="52"/>
    </row>
    <row r="25" spans="2:19" ht="14.25" customHeight="1" x14ac:dyDescent="0.15">
      <c r="B25" s="39">
        <v>24</v>
      </c>
      <c r="C25" s="41"/>
      <c r="D25" s="42"/>
      <c r="E25" s="39"/>
      <c r="F25" s="39"/>
      <c r="G25" s="57"/>
      <c r="H25" s="57"/>
      <c r="I25" s="41"/>
      <c r="L25" s="50">
        <v>24</v>
      </c>
      <c r="M25" s="52"/>
      <c r="N25" s="53"/>
      <c r="O25" s="50"/>
      <c r="P25" s="50"/>
      <c r="Q25" s="58"/>
      <c r="R25" s="58"/>
      <c r="S25" s="52"/>
    </row>
    <row r="26" spans="2:19" ht="14.25" customHeight="1" x14ac:dyDescent="0.15">
      <c r="B26" s="39">
        <v>25</v>
      </c>
      <c r="C26" s="41"/>
      <c r="D26" s="42"/>
      <c r="E26" s="39"/>
      <c r="F26" s="39"/>
      <c r="G26" s="57"/>
      <c r="H26" s="57"/>
      <c r="I26" s="41"/>
      <c r="L26" s="50">
        <v>25</v>
      </c>
      <c r="M26" s="52"/>
      <c r="N26" s="53"/>
      <c r="O26" s="50"/>
      <c r="P26" s="50"/>
      <c r="Q26" s="58"/>
      <c r="R26" s="58"/>
      <c r="S26" s="52"/>
    </row>
    <row r="27" spans="2:19" ht="14.25" customHeight="1" x14ac:dyDescent="0.15">
      <c r="B27" s="39">
        <v>26</v>
      </c>
      <c r="C27" s="41"/>
      <c r="D27" s="42"/>
      <c r="E27" s="39"/>
      <c r="F27" s="39"/>
      <c r="G27" s="57"/>
      <c r="H27" s="57"/>
      <c r="I27" s="41"/>
      <c r="L27" s="50">
        <v>26</v>
      </c>
      <c r="M27" s="52"/>
      <c r="N27" s="53"/>
      <c r="O27" s="50"/>
      <c r="P27" s="50"/>
      <c r="Q27" s="58"/>
      <c r="R27" s="58"/>
      <c r="S27" s="52"/>
    </row>
    <row r="28" spans="2:19" ht="14.25" customHeight="1" x14ac:dyDescent="0.15">
      <c r="B28" s="39">
        <v>27</v>
      </c>
      <c r="C28" s="41"/>
      <c r="D28" s="42"/>
      <c r="E28" s="39"/>
      <c r="F28" s="39"/>
      <c r="G28" s="57"/>
      <c r="H28" s="57"/>
      <c r="I28" s="41"/>
      <c r="L28" s="50">
        <v>27</v>
      </c>
      <c r="M28" s="52"/>
      <c r="N28" s="53"/>
      <c r="O28" s="50"/>
      <c r="P28" s="50"/>
      <c r="Q28" s="58"/>
      <c r="R28" s="58"/>
      <c r="S28" s="52"/>
    </row>
    <row r="29" spans="2:19" ht="14.25" customHeight="1" x14ac:dyDescent="0.15">
      <c r="B29" s="39">
        <v>28</v>
      </c>
      <c r="C29" s="41"/>
      <c r="D29" s="42"/>
      <c r="E29" s="39"/>
      <c r="F29" s="39"/>
      <c r="G29" s="57"/>
      <c r="H29" s="57"/>
      <c r="I29" s="41"/>
      <c r="L29" s="50">
        <v>28</v>
      </c>
      <c r="M29" s="52"/>
      <c r="N29" s="53"/>
      <c r="O29" s="50"/>
      <c r="P29" s="50"/>
      <c r="Q29" s="58"/>
      <c r="R29" s="58"/>
      <c r="S29" s="52"/>
    </row>
    <row r="30" spans="2:19" ht="14.25" customHeight="1" x14ac:dyDescent="0.15">
      <c r="B30" s="39">
        <v>29</v>
      </c>
      <c r="C30" s="41"/>
      <c r="D30" s="42"/>
      <c r="E30" s="39"/>
      <c r="F30" s="39"/>
      <c r="G30" s="57"/>
      <c r="H30" s="57"/>
      <c r="I30" s="41"/>
      <c r="L30" s="50">
        <v>29</v>
      </c>
      <c r="M30" s="52"/>
      <c r="N30" s="53"/>
      <c r="O30" s="50"/>
      <c r="P30" s="50"/>
      <c r="Q30" s="58"/>
      <c r="R30" s="58"/>
      <c r="S30" s="52"/>
    </row>
    <row r="31" spans="2:19" ht="14.25" customHeight="1" x14ac:dyDescent="0.15">
      <c r="B31" s="39">
        <v>30</v>
      </c>
      <c r="C31" s="41"/>
      <c r="D31" s="42"/>
      <c r="E31" s="39"/>
      <c r="F31" s="39"/>
      <c r="G31" s="57"/>
      <c r="H31" s="57"/>
      <c r="I31" s="41"/>
      <c r="L31" s="50">
        <v>30</v>
      </c>
      <c r="M31" s="52"/>
      <c r="N31" s="53"/>
      <c r="O31" s="50"/>
      <c r="P31" s="50"/>
      <c r="Q31" s="52"/>
      <c r="R31" s="52"/>
      <c r="S31" s="52"/>
    </row>
    <row r="32" spans="2:19" x14ac:dyDescent="0.15">
      <c r="B32" s="39">
        <v>31</v>
      </c>
      <c r="C32" s="41"/>
      <c r="D32" s="42"/>
      <c r="E32" s="39"/>
      <c r="F32" s="39"/>
      <c r="G32" s="57"/>
      <c r="H32" s="57"/>
      <c r="I32" s="41"/>
    </row>
    <row r="33" spans="2:9" x14ac:dyDescent="0.15">
      <c r="B33" s="39">
        <v>32</v>
      </c>
      <c r="C33" s="41"/>
      <c r="D33" s="42"/>
      <c r="E33" s="39"/>
      <c r="F33" s="39"/>
      <c r="G33" s="57"/>
      <c r="H33" s="57"/>
      <c r="I33" s="41"/>
    </row>
    <row r="34" spans="2:9" x14ac:dyDescent="0.15">
      <c r="B34" s="39">
        <v>33</v>
      </c>
      <c r="C34" s="41"/>
      <c r="D34" s="42"/>
      <c r="E34" s="39"/>
      <c r="F34" s="39"/>
      <c r="G34" s="57"/>
      <c r="H34" s="57"/>
      <c r="I34" s="41"/>
    </row>
    <row r="35" spans="2:9" x14ac:dyDescent="0.15">
      <c r="B35" s="39">
        <v>34</v>
      </c>
      <c r="C35" s="41"/>
      <c r="D35" s="42"/>
      <c r="E35" s="39"/>
      <c r="F35" s="39"/>
      <c r="G35" s="57"/>
      <c r="H35" s="57"/>
      <c r="I35" s="41"/>
    </row>
    <row r="36" spans="2:9" x14ac:dyDescent="0.15">
      <c r="B36" s="39">
        <v>35</v>
      </c>
      <c r="C36" s="41"/>
      <c r="D36" s="42"/>
      <c r="E36" s="39"/>
      <c r="F36" s="39"/>
      <c r="G36" s="57"/>
      <c r="H36" s="57"/>
      <c r="I36" s="41"/>
    </row>
    <row r="37" spans="2:9" x14ac:dyDescent="0.15">
      <c r="B37" s="39">
        <v>36</v>
      </c>
      <c r="C37" s="41"/>
      <c r="D37" s="42"/>
      <c r="E37" s="39"/>
      <c r="F37" s="39"/>
      <c r="G37" s="57"/>
      <c r="H37" s="57"/>
      <c r="I37" s="41"/>
    </row>
    <row r="38" spans="2:9" x14ac:dyDescent="0.15">
      <c r="B38" s="39">
        <v>37</v>
      </c>
      <c r="C38" s="41"/>
      <c r="D38" s="42"/>
      <c r="E38" s="39"/>
      <c r="F38" s="39"/>
      <c r="G38" s="57"/>
      <c r="H38" s="57"/>
      <c r="I38" s="41"/>
    </row>
    <row r="39" spans="2:9" x14ac:dyDescent="0.15">
      <c r="B39" s="39">
        <v>38</v>
      </c>
      <c r="C39" s="41"/>
      <c r="D39" s="42"/>
      <c r="E39" s="39"/>
      <c r="F39" s="39"/>
      <c r="G39" s="57"/>
      <c r="H39" s="57"/>
      <c r="I39" s="41"/>
    </row>
    <row r="40" spans="2:9" x14ac:dyDescent="0.15">
      <c r="B40" s="39">
        <v>39</v>
      </c>
      <c r="C40" s="41"/>
      <c r="D40" s="42"/>
      <c r="E40" s="39"/>
      <c r="F40" s="39"/>
      <c r="G40" s="57"/>
      <c r="H40" s="57"/>
      <c r="I40" s="41"/>
    </row>
    <row r="41" spans="2:9" x14ac:dyDescent="0.15">
      <c r="B41" s="39">
        <v>40</v>
      </c>
      <c r="C41" s="41"/>
      <c r="D41" s="42"/>
      <c r="E41" s="39"/>
      <c r="F41" s="39"/>
      <c r="G41" s="57"/>
      <c r="H41" s="57"/>
      <c r="I41" s="41"/>
    </row>
    <row r="42" spans="2:9" x14ac:dyDescent="0.15">
      <c r="B42" s="39">
        <v>41</v>
      </c>
      <c r="C42" s="41"/>
      <c r="D42" s="42"/>
      <c r="E42" s="39"/>
      <c r="F42" s="39"/>
      <c r="G42" s="57"/>
      <c r="H42" s="57"/>
      <c r="I42" s="41"/>
    </row>
    <row r="43" spans="2:9" x14ac:dyDescent="0.15">
      <c r="B43" s="39">
        <v>42</v>
      </c>
      <c r="C43" s="41"/>
      <c r="D43" s="42"/>
      <c r="E43" s="39"/>
      <c r="F43" s="39"/>
      <c r="G43" s="57"/>
      <c r="H43" s="57"/>
      <c r="I43" s="41"/>
    </row>
    <row r="44" spans="2:9" x14ac:dyDescent="0.15">
      <c r="B44" s="39">
        <v>43</v>
      </c>
      <c r="C44" s="41"/>
      <c r="D44" s="42"/>
      <c r="E44" s="39"/>
      <c r="F44" s="39"/>
      <c r="G44" s="57"/>
      <c r="H44" s="57"/>
      <c r="I44" s="41"/>
    </row>
    <row r="45" spans="2:9" x14ac:dyDescent="0.15">
      <c r="B45" s="39">
        <v>44</v>
      </c>
      <c r="C45" s="41"/>
      <c r="D45" s="42"/>
      <c r="E45" s="39"/>
      <c r="F45" s="39"/>
      <c r="G45" s="57"/>
      <c r="H45" s="57"/>
      <c r="I45" s="41"/>
    </row>
    <row r="46" spans="2:9" x14ac:dyDescent="0.15">
      <c r="B46" s="39">
        <v>45</v>
      </c>
      <c r="C46" s="41"/>
      <c r="D46" s="42"/>
      <c r="E46" s="39"/>
      <c r="F46" s="39"/>
      <c r="G46" s="57"/>
      <c r="H46" s="57"/>
      <c r="I46" s="41"/>
    </row>
    <row r="47" spans="2:9" x14ac:dyDescent="0.15">
      <c r="B47" s="39">
        <v>46</v>
      </c>
      <c r="C47" s="41"/>
      <c r="D47" s="42"/>
      <c r="E47" s="39"/>
      <c r="F47" s="39"/>
      <c r="G47" s="57"/>
      <c r="H47" s="57"/>
      <c r="I47" s="41"/>
    </row>
    <row r="48" spans="2:9" x14ac:dyDescent="0.15">
      <c r="B48" s="39">
        <v>47</v>
      </c>
      <c r="C48" s="41"/>
      <c r="D48" s="42"/>
      <c r="E48" s="39"/>
      <c r="F48" s="39"/>
      <c r="G48" s="57"/>
      <c r="H48" s="57"/>
      <c r="I48" s="41"/>
    </row>
    <row r="49" spans="2:9" x14ac:dyDescent="0.15">
      <c r="B49" s="39">
        <v>48</v>
      </c>
      <c r="C49" s="41"/>
      <c r="D49" s="42"/>
      <c r="E49" s="39"/>
      <c r="F49" s="39"/>
      <c r="G49" s="57"/>
      <c r="H49" s="57"/>
      <c r="I49" s="41"/>
    </row>
    <row r="50" spans="2:9" x14ac:dyDescent="0.15">
      <c r="B50" s="39">
        <v>49</v>
      </c>
      <c r="C50" s="41"/>
      <c r="D50" s="42"/>
      <c r="E50" s="39"/>
      <c r="F50" s="39"/>
      <c r="G50" s="57"/>
      <c r="H50" s="57"/>
      <c r="I50" s="41"/>
    </row>
    <row r="51" spans="2:9" x14ac:dyDescent="0.15">
      <c r="B51" s="39">
        <v>50</v>
      </c>
      <c r="C51" s="41"/>
      <c r="D51" s="42"/>
      <c r="E51" s="39"/>
      <c r="F51" s="39"/>
      <c r="G51" s="57"/>
      <c r="H51" s="57"/>
      <c r="I51" s="41"/>
    </row>
  </sheetData>
  <mergeCells count="1">
    <mergeCell ref="U2:U8"/>
  </mergeCells>
  <phoneticPr fontId="2"/>
  <conditionalFormatting sqref="C2:I51">
    <cfRule type="cellIs" dxfId="24" priority="1" stopIfTrue="1" operator="equal">
      <formula>0</formula>
    </cfRule>
  </conditionalFormatting>
  <conditionalFormatting sqref="M2:S31">
    <cfRule type="cellIs" dxfId="23" priority="2" stopIfTrue="1" operator="equal">
      <formula>0</formula>
    </cfRule>
  </conditionalFormatting>
  <dataValidations count="4">
    <dataValidation imeMode="on" allowBlank="1" showInputMessage="1" showErrorMessage="1" sqref="M2:M31 C2:C51" xr:uid="{36B6CC89-DD15-406F-8A07-2DB181E6706D}"/>
    <dataValidation type="list" imeMode="on" allowBlank="1" showInputMessage="1" showErrorMessage="1" sqref="O2:O31 E2:E51" xr:uid="{B50C9AD2-EC8A-4092-8000-92A36E4A4319}">
      <formula1>$A$2:$A$5</formula1>
    </dataValidation>
    <dataValidation type="list" imeMode="on" allowBlank="1" showInputMessage="1" showErrorMessage="1" sqref="F2:F51" xr:uid="{9C97069B-B246-4244-8829-0D2BAF62BCCD}">
      <formula1>$A$6:$A$8</formula1>
    </dataValidation>
    <dataValidation type="list" allowBlank="1" showInputMessage="1" showErrorMessage="1" sqref="P2:P31" xr:uid="{8C6B94BC-A54C-4CB8-8F85-6CF4FF223B7C}">
      <formula1>$A$6:$A$8</formula1>
    </dataValidation>
  </dataValidations>
  <hyperlinks>
    <hyperlink ref="U2:U8" location="基本情報!A1" display="戻る" xr:uid="{20B6D73B-1469-49AC-A4F1-9203092B2A23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ignoredErrors>
    <ignoredError sqref="A2:A5 A8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5067A-2880-44A9-BD7A-340E55AC26EA}">
  <sheetPr>
    <tabColor indexed="40"/>
  </sheetPr>
  <dimension ref="A1:L34"/>
  <sheetViews>
    <sheetView showGridLines="0" zoomScaleNormal="100" workbookViewId="0">
      <selection activeCell="L2" sqref="L2"/>
    </sheetView>
  </sheetViews>
  <sheetFormatPr defaultRowHeight="13.5" x14ac:dyDescent="0.15"/>
  <cols>
    <col min="1" max="2" width="3.875" customWidth="1"/>
    <col min="3" max="3" width="6.875" customWidth="1"/>
    <col min="4" max="4" width="7.375" customWidth="1"/>
    <col min="5" max="5" width="10.375" customWidth="1"/>
    <col min="6" max="6" width="19.375" customWidth="1"/>
    <col min="7" max="7" width="11" customWidth="1"/>
    <col min="8" max="8" width="3.5" customWidth="1"/>
    <col min="9" max="9" width="12.25" customWidth="1"/>
  </cols>
  <sheetData>
    <row r="1" spans="1:12" ht="21" customHeight="1" x14ac:dyDescent="0.15">
      <c r="A1" s="9" t="s">
        <v>21</v>
      </c>
      <c r="B1" s="12"/>
      <c r="C1" t="s">
        <v>15</v>
      </c>
      <c r="E1" t="s">
        <v>16</v>
      </c>
      <c r="F1" s="13" t="str">
        <f>Sheet1!$E$2</f>
        <v>４月１４日</v>
      </c>
      <c r="G1" t="s">
        <v>17</v>
      </c>
    </row>
    <row r="2" spans="1:12" ht="21" customHeight="1" x14ac:dyDescent="0.15">
      <c r="C2" t="s">
        <v>18</v>
      </c>
      <c r="L2" s="30" t="s">
        <v>85</v>
      </c>
    </row>
    <row r="3" spans="1:12" ht="21" customHeight="1" x14ac:dyDescent="0.15">
      <c r="C3" s="8" t="s">
        <v>19</v>
      </c>
      <c r="D3" s="8">
        <f>Sheet1!$C$2</f>
        <v>74</v>
      </c>
      <c r="E3" t="s">
        <v>20</v>
      </c>
    </row>
    <row r="4" spans="1:12" ht="24.75" customHeight="1" x14ac:dyDescent="0.15">
      <c r="F4" s="98"/>
      <c r="G4" s="98"/>
      <c r="H4" s="98"/>
      <c r="I4" s="98"/>
    </row>
    <row r="5" spans="1:12" ht="24.75" customHeight="1" x14ac:dyDescent="0.15">
      <c r="F5" s="98"/>
      <c r="G5" s="98"/>
      <c r="H5" s="98"/>
      <c r="I5" s="98"/>
      <c r="J5" s="77"/>
    </row>
    <row r="6" spans="1:12" ht="21" customHeight="1" x14ac:dyDescent="0.15">
      <c r="K6" s="76"/>
    </row>
    <row r="7" spans="1:12" ht="21" customHeight="1" x14ac:dyDescent="0.15">
      <c r="C7" s="8" t="s">
        <v>19</v>
      </c>
      <c r="D7" s="8">
        <f>Sheet1!$C$4</f>
        <v>75</v>
      </c>
      <c r="E7" t="s">
        <v>22</v>
      </c>
      <c r="H7" s="99"/>
    </row>
    <row r="8" spans="1:12" ht="21" customHeight="1" x14ac:dyDescent="0.15">
      <c r="C8" s="8" t="s">
        <v>19</v>
      </c>
      <c r="D8" s="8">
        <f>D7-3</f>
        <v>72</v>
      </c>
      <c r="E8" t="s">
        <v>23</v>
      </c>
      <c r="H8" s="99"/>
      <c r="I8" t="s">
        <v>25</v>
      </c>
    </row>
    <row r="9" spans="1:12" ht="21" customHeight="1" x14ac:dyDescent="0.15">
      <c r="C9" s="8" t="s">
        <v>19</v>
      </c>
      <c r="D9" s="8">
        <f>D7-1</f>
        <v>74</v>
      </c>
      <c r="E9" t="s">
        <v>24</v>
      </c>
      <c r="H9" s="99"/>
    </row>
    <row r="10" spans="1:12" ht="24" customHeight="1" x14ac:dyDescent="0.15">
      <c r="F10" s="98"/>
      <c r="G10" s="98"/>
      <c r="H10" s="98"/>
      <c r="I10" s="98"/>
    </row>
    <row r="11" spans="1:12" ht="24" customHeight="1" x14ac:dyDescent="0.15">
      <c r="D11" s="10"/>
      <c r="F11" s="98"/>
      <c r="G11" s="98"/>
      <c r="H11" s="98"/>
      <c r="I11" s="98"/>
    </row>
    <row r="12" spans="1:12" ht="21" customHeight="1" x14ac:dyDescent="0.15">
      <c r="F12" s="75"/>
      <c r="G12" s="75"/>
      <c r="H12" s="75"/>
      <c r="I12" s="75"/>
    </row>
    <row r="13" spans="1:12" ht="21" customHeight="1" x14ac:dyDescent="0.15">
      <c r="C13" s="103" t="s">
        <v>124</v>
      </c>
      <c r="D13" s="104"/>
      <c r="E13" s="104"/>
    </row>
    <row r="14" spans="1:12" ht="21" customHeight="1" x14ac:dyDescent="0.15">
      <c r="F14" s="73">
        <f>基本情報!$C$4</f>
        <v>0</v>
      </c>
      <c r="G14" t="s">
        <v>26</v>
      </c>
      <c r="H14" s="101">
        <f>基本情報!$C$5</f>
        <v>0</v>
      </c>
      <c r="I14" s="101"/>
      <c r="J14" s="101"/>
      <c r="K14" t="s">
        <v>27</v>
      </c>
    </row>
    <row r="15" spans="1:12" ht="21" customHeight="1" x14ac:dyDescent="0.15"/>
    <row r="16" spans="1:12" ht="21" customHeight="1" x14ac:dyDescent="0.15">
      <c r="H16" s="101">
        <f>基本情報!$F$4</f>
        <v>0</v>
      </c>
      <c r="I16" s="101"/>
      <c r="J16" s="101"/>
      <c r="K16" t="s">
        <v>28</v>
      </c>
    </row>
    <row r="17" spans="1:11" ht="21" customHeight="1" x14ac:dyDescent="0.15"/>
    <row r="18" spans="1:11" ht="21" customHeight="1" x14ac:dyDescent="0.15">
      <c r="A18" s="9" t="s">
        <v>30</v>
      </c>
      <c r="B18" s="12"/>
      <c r="C18" t="s">
        <v>15</v>
      </c>
      <c r="E18" t="s">
        <v>16</v>
      </c>
      <c r="F18" s="13" t="str">
        <f>Sheet1!$E$2</f>
        <v>４月１４日</v>
      </c>
      <c r="G18" t="s">
        <v>17</v>
      </c>
    </row>
    <row r="19" spans="1:11" ht="21" customHeight="1" x14ac:dyDescent="0.15">
      <c r="C19" t="s">
        <v>31</v>
      </c>
    </row>
    <row r="20" spans="1:11" ht="21" customHeight="1" x14ac:dyDescent="0.15">
      <c r="C20" s="8" t="s">
        <v>19</v>
      </c>
      <c r="D20" s="8">
        <f>Sheet1!$C$3</f>
        <v>40</v>
      </c>
      <c r="E20" t="s">
        <v>29</v>
      </c>
    </row>
    <row r="21" spans="1:11" ht="24" customHeight="1" x14ac:dyDescent="0.15">
      <c r="F21" s="98"/>
      <c r="G21" s="98"/>
      <c r="H21" s="98"/>
      <c r="I21" s="98"/>
    </row>
    <row r="22" spans="1:11" ht="24" customHeight="1" x14ac:dyDescent="0.15">
      <c r="D22" s="10"/>
      <c r="F22" s="98"/>
      <c r="G22" s="98"/>
      <c r="H22" s="98"/>
      <c r="I22" s="98"/>
    </row>
    <row r="23" spans="1:11" ht="21" customHeight="1" x14ac:dyDescent="0.15"/>
    <row r="24" spans="1:11" ht="21" customHeight="1" x14ac:dyDescent="0.15">
      <c r="C24" s="8" t="s">
        <v>19</v>
      </c>
      <c r="D24" s="8">
        <f>Sheet1!$C$4</f>
        <v>75</v>
      </c>
      <c r="E24" t="s">
        <v>22</v>
      </c>
      <c r="H24" s="99"/>
    </row>
    <row r="25" spans="1:11" ht="21" customHeight="1" x14ac:dyDescent="0.15">
      <c r="C25" s="8" t="s">
        <v>19</v>
      </c>
      <c r="D25" s="8">
        <f>D24-3</f>
        <v>72</v>
      </c>
      <c r="E25" t="s">
        <v>23</v>
      </c>
      <c r="H25" s="99"/>
      <c r="I25" t="s">
        <v>25</v>
      </c>
    </row>
    <row r="26" spans="1:11" ht="21" customHeight="1" x14ac:dyDescent="0.15">
      <c r="C26" s="8" t="s">
        <v>19</v>
      </c>
      <c r="D26" s="8">
        <f>D24-1</f>
        <v>74</v>
      </c>
      <c r="E26" t="s">
        <v>24</v>
      </c>
      <c r="H26" s="99"/>
    </row>
    <row r="27" spans="1:11" ht="24" customHeight="1" x14ac:dyDescent="0.15">
      <c r="F27" s="98"/>
      <c r="G27" s="98"/>
      <c r="H27" s="98"/>
      <c r="I27" s="98"/>
    </row>
    <row r="28" spans="1:11" ht="24" customHeight="1" x14ac:dyDescent="0.15">
      <c r="D28" s="10"/>
      <c r="F28" s="98"/>
      <c r="G28" s="98"/>
      <c r="H28" s="98"/>
      <c r="I28" s="98"/>
    </row>
    <row r="29" spans="1:11" ht="21" customHeight="1" x14ac:dyDescent="0.15"/>
    <row r="30" spans="1:11" ht="21" customHeight="1" x14ac:dyDescent="0.15">
      <c r="C30" s="100" t="str">
        <f>$C$13</f>
        <v>令和7年　月　日</v>
      </c>
      <c r="D30" s="100"/>
      <c r="E30" s="100"/>
    </row>
    <row r="31" spans="1:11" ht="21" customHeight="1" x14ac:dyDescent="0.15">
      <c r="F31" s="73">
        <f>基本情報!$C$4</f>
        <v>0</v>
      </c>
      <c r="G31" t="s">
        <v>26</v>
      </c>
      <c r="H31" s="101">
        <f>基本情報!$C$5</f>
        <v>0</v>
      </c>
      <c r="I31" s="101"/>
      <c r="J31" s="101"/>
      <c r="K31" t="s">
        <v>27</v>
      </c>
    </row>
    <row r="32" spans="1:11" ht="21" customHeight="1" x14ac:dyDescent="0.15"/>
    <row r="33" spans="8:11" ht="21" customHeight="1" x14ac:dyDescent="0.15">
      <c r="H33" s="102">
        <f>基本情報!$F$4</f>
        <v>0</v>
      </c>
      <c r="I33" s="102"/>
      <c r="J33" s="102"/>
      <c r="K33" t="s">
        <v>28</v>
      </c>
    </row>
    <row r="34" spans="8:11" ht="21.75" customHeight="1" x14ac:dyDescent="0.15"/>
  </sheetData>
  <sheetProtection formatCells="0" selectLockedCells="1"/>
  <mergeCells count="12">
    <mergeCell ref="H33:J33"/>
    <mergeCell ref="H7:H9"/>
    <mergeCell ref="C13:E13"/>
    <mergeCell ref="H14:J14"/>
    <mergeCell ref="H16:J16"/>
    <mergeCell ref="F21:I22"/>
    <mergeCell ref="F27:I28"/>
    <mergeCell ref="F4:I5"/>
    <mergeCell ref="F10:I11"/>
    <mergeCell ref="H24:H26"/>
    <mergeCell ref="C30:E30"/>
    <mergeCell ref="H31:J31"/>
  </mergeCells>
  <phoneticPr fontId="2"/>
  <conditionalFormatting sqref="F14 H14:J14 H16:J16 F31 H31:J31 H33:J33">
    <cfRule type="cellIs" dxfId="22" priority="13" stopIfTrue="1" operator="equal">
      <formula>0</formula>
    </cfRule>
  </conditionalFormatting>
  <conditionalFormatting sqref="F4:I5">
    <cfRule type="containsText" dxfId="21" priority="8" stopIfTrue="1" operator="containsText" text="参加">
      <formula>NOT(ISERROR(SEARCH("参加",F4)))</formula>
    </cfRule>
  </conditionalFormatting>
  <conditionalFormatting sqref="F10:I11">
    <cfRule type="containsText" dxfId="20" priority="4" stopIfTrue="1" operator="containsText" text="参加">
      <formula>NOT(ISERROR(SEARCH("参加",F10)))</formula>
    </cfRule>
  </conditionalFormatting>
  <conditionalFormatting sqref="F21:I22">
    <cfRule type="containsText" dxfId="19" priority="2" stopIfTrue="1" operator="containsText" text="参加">
      <formula>NOT(ISERROR(SEARCH("参加",F21)))</formula>
    </cfRule>
  </conditionalFormatting>
  <conditionalFormatting sqref="F27:I28">
    <cfRule type="containsText" dxfId="18" priority="1" stopIfTrue="1" operator="containsText" text="参加">
      <formula>NOT(ISERROR(SEARCH("参加",F27)))</formula>
    </cfRule>
  </conditionalFormatting>
  <dataValidations count="3">
    <dataValidation imeMode="on" allowBlank="1" showInputMessage="1" showErrorMessage="1" sqref="F14 C13:E13 H33:J33 H31:J31 F31 C30:E30 H16:J16 H14:J14" xr:uid="{EBDFEBDF-E670-42A8-96CF-D08076E8348F}"/>
    <dataValidation type="list" allowBlank="1" showInputMessage="1" showErrorMessage="1" sqref="F4:I5" xr:uid="{EA4AB92F-4BC0-46B2-B0F0-0813145C2C87}">
      <formula1>"参加,三人制の部に参加,不参加,"</formula1>
    </dataValidation>
    <dataValidation type="list" allowBlank="1" showInputMessage="1" showErrorMessage="1" sqref="F10:I11 F21:I22 F27:I28" xr:uid="{70777D10-793B-4C6A-AC68-79253A78C7A5}">
      <formula1>"参加,不参加,"</formula1>
    </dataValidation>
  </dataValidations>
  <hyperlinks>
    <hyperlink ref="L2" location="基本情報!A1" display="戻る" xr:uid="{B20B2085-4B5D-4AA2-92BC-A7FBD2245CF2}"/>
  </hyperlinks>
  <pageMargins left="0.78740157480314965" right="0.78740157480314965" top="0.98425196850393704" bottom="0.98425196850393704" header="0.51181102362204722" footer="0.51181102362204722"/>
  <pageSetup paperSize="9" scale="13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6F18-BB5F-493A-A985-DF9D24327DD0}">
  <sheetPr>
    <tabColor indexed="40"/>
  </sheetPr>
  <dimension ref="A1:O17"/>
  <sheetViews>
    <sheetView showGridLines="0" zoomScaleNormal="100" workbookViewId="0">
      <selection activeCell="O2" sqref="O2"/>
    </sheetView>
  </sheetViews>
  <sheetFormatPr defaultRowHeight="13.5" x14ac:dyDescent="0.15"/>
  <cols>
    <col min="1" max="1" width="4.125" customWidth="1"/>
    <col min="2" max="2" width="10.625" customWidth="1"/>
    <col min="3" max="3" width="2.25" customWidth="1"/>
    <col min="4" max="4" width="22.125" customWidth="1"/>
    <col min="5" max="5" width="5.625" customWidth="1"/>
    <col min="6" max="6" width="5.25" customWidth="1"/>
    <col min="7" max="7" width="7.5" customWidth="1"/>
    <col min="8" max="8" width="7.25" customWidth="1"/>
    <col min="9" max="9" width="15.125" customWidth="1"/>
    <col min="10" max="10" width="3.875" customWidth="1"/>
    <col min="11" max="11" width="5.25" customWidth="1"/>
    <col min="12" max="12" width="6.875" customWidth="1"/>
    <col min="13" max="13" width="2.625" customWidth="1"/>
  </cols>
  <sheetData>
    <row r="1" spans="1:15" ht="32.25" customHeight="1" x14ac:dyDescent="0.15">
      <c r="A1" s="72" t="s">
        <v>116</v>
      </c>
      <c r="B1" s="14" t="s">
        <v>43</v>
      </c>
      <c r="C1" s="14"/>
      <c r="D1" s="70" t="s">
        <v>126</v>
      </c>
      <c r="G1" s="69"/>
      <c r="N1" s="45">
        <v>1</v>
      </c>
    </row>
    <row r="2" spans="1:15" ht="23.25" customHeight="1" x14ac:dyDescent="0.15">
      <c r="B2" s="71" t="s">
        <v>115</v>
      </c>
      <c r="I2" s="105" t="s">
        <v>53</v>
      </c>
      <c r="J2" s="105"/>
      <c r="K2" s="105"/>
      <c r="L2" s="105"/>
      <c r="M2" s="105"/>
      <c r="N2" s="45">
        <v>2</v>
      </c>
      <c r="O2" s="30" t="s">
        <v>85</v>
      </c>
    </row>
    <row r="3" spans="1:15" ht="43.5" customHeight="1" x14ac:dyDescent="0.15">
      <c r="B3" s="106">
        <f>Sheet1!$C$2</f>
        <v>74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  <c r="N3" s="45">
        <v>3</v>
      </c>
    </row>
    <row r="4" spans="1:15" ht="30.75" customHeight="1" x14ac:dyDescent="0.15">
      <c r="B4" s="16" t="s">
        <v>40</v>
      </c>
      <c r="C4" s="17"/>
      <c r="D4" s="109">
        <f>基本情報!$C$4</f>
        <v>0</v>
      </c>
      <c r="E4" s="109"/>
      <c r="F4" s="110"/>
      <c r="G4" s="111" t="s">
        <v>51</v>
      </c>
      <c r="H4" s="112"/>
      <c r="I4" s="113">
        <f>基本情報!$F$4</f>
        <v>0</v>
      </c>
      <c r="J4" s="113"/>
      <c r="K4" s="113"/>
      <c r="L4" s="113"/>
      <c r="M4" s="114"/>
      <c r="N4" s="45">
        <v>4</v>
      </c>
    </row>
    <row r="5" spans="1:15" ht="26.25" customHeight="1" x14ac:dyDescent="0.15">
      <c r="B5" s="3"/>
      <c r="C5" s="47"/>
      <c r="D5" s="31" t="s">
        <v>45</v>
      </c>
      <c r="E5" s="18" t="s">
        <v>46</v>
      </c>
      <c r="F5" s="18" t="s">
        <v>47</v>
      </c>
      <c r="G5" s="18" t="s">
        <v>48</v>
      </c>
      <c r="H5" s="18" t="s">
        <v>49</v>
      </c>
      <c r="I5" s="18" t="s">
        <v>50</v>
      </c>
      <c r="J5" s="115" t="s">
        <v>97</v>
      </c>
      <c r="K5" s="115"/>
      <c r="L5" s="115"/>
      <c r="M5" s="115"/>
      <c r="N5" s="45">
        <v>5</v>
      </c>
    </row>
    <row r="6" spans="1:15" ht="26.25" customHeight="1" x14ac:dyDescent="0.15">
      <c r="B6" s="18">
        <v>1</v>
      </c>
      <c r="C6" s="48"/>
      <c r="D6" s="54" t="str">
        <f>IF(C6="","",VLOOKUP(C6,選手情報!$B$2:$I$51,2))</f>
        <v/>
      </c>
      <c r="E6" s="54" t="str">
        <f>IF(C6="","",VLOOKUP(C6,選手情報!$B$2:$I$51,4))</f>
        <v/>
      </c>
      <c r="F6" s="54" t="str">
        <f>IF(C6="","",VLOOKUP(C6,選手情報!$B$2:$I$51,5))</f>
        <v/>
      </c>
      <c r="G6" s="55" t="str">
        <f>IF(C6="","",VLOOKUP(C6,選手情報!$B$2:$I$51,6))</f>
        <v/>
      </c>
      <c r="H6" s="55" t="str">
        <f>IF(C6="","",VLOOKUP(C6,選手情報!$B$2:$I$51,7))</f>
        <v/>
      </c>
      <c r="I6" s="56" t="str">
        <f>IF(C6="","",VLOOKUP(C6,選手情報!$B$2:$I$51,3))</f>
        <v/>
      </c>
      <c r="J6" s="111" t="str">
        <f>IF(C6="","",VLOOKUP(C6,選手情報!$B$2:$I$51,8))</f>
        <v/>
      </c>
      <c r="K6" s="112"/>
      <c r="L6" s="112"/>
      <c r="M6" s="119"/>
      <c r="N6" s="45">
        <v>6</v>
      </c>
    </row>
    <row r="7" spans="1:15" ht="26.25" customHeight="1" x14ac:dyDescent="0.15">
      <c r="B7" s="18">
        <v>2</v>
      </c>
      <c r="C7" s="48"/>
      <c r="D7" s="54" t="str">
        <f>IF(C7="","",VLOOKUP(C7,選手情報!$B$2:$I$51,2))</f>
        <v/>
      </c>
      <c r="E7" s="54" t="str">
        <f>IF(C7="","",VLOOKUP(C7,選手情報!$B$2:$I$51,4))</f>
        <v/>
      </c>
      <c r="F7" s="54" t="str">
        <f>IF(C7="","",VLOOKUP(C7,選手情報!$B$2:$I$51,5))</f>
        <v/>
      </c>
      <c r="G7" s="55" t="str">
        <f>IF(C7="","",VLOOKUP(C7,選手情報!$B$2:$I$51,6))</f>
        <v/>
      </c>
      <c r="H7" s="55" t="str">
        <f>IF(C7="","",VLOOKUP(C7,選手情報!$B$2:$I$51,7))</f>
        <v/>
      </c>
      <c r="I7" s="56" t="str">
        <f>IF(C7="","",VLOOKUP(C7,選手情報!$B$2:$I$51,3))</f>
        <v/>
      </c>
      <c r="J7" s="111" t="str">
        <f>IF(C7="","",VLOOKUP(C7,選手情報!$B$2:$I$51,8))</f>
        <v/>
      </c>
      <c r="K7" s="112"/>
      <c r="L7" s="112"/>
      <c r="M7" s="119"/>
      <c r="N7" s="45">
        <v>7</v>
      </c>
    </row>
    <row r="8" spans="1:15" ht="26.25" customHeight="1" x14ac:dyDescent="0.15">
      <c r="B8" s="18">
        <v>3</v>
      </c>
      <c r="C8" s="48"/>
      <c r="D8" s="54" t="str">
        <f>IF(C8="","",VLOOKUP(C8,選手情報!$B$2:$I$51,2))</f>
        <v/>
      </c>
      <c r="E8" s="54" t="str">
        <f>IF(C8="","",VLOOKUP(C8,選手情報!$B$2:$I$51,4))</f>
        <v/>
      </c>
      <c r="F8" s="54" t="str">
        <f>IF(C8="","",VLOOKUP(C8,選手情報!$B$2:$I$51,5))</f>
        <v/>
      </c>
      <c r="G8" s="55" t="str">
        <f>IF(C8="","",VLOOKUP(C8,選手情報!$B$2:$I$51,6))</f>
        <v/>
      </c>
      <c r="H8" s="55" t="str">
        <f>IF(C8="","",VLOOKUP(C8,選手情報!$B$2:$I$51,7))</f>
        <v/>
      </c>
      <c r="I8" s="56" t="str">
        <f>IF(C8="","",VLOOKUP(C8,選手情報!$B$2:$I$51,3))</f>
        <v/>
      </c>
      <c r="J8" s="111" t="str">
        <f>IF(C8="","",VLOOKUP(C8,選手情報!$B$2:$I$51,8))</f>
        <v/>
      </c>
      <c r="K8" s="112"/>
      <c r="L8" s="112"/>
      <c r="M8" s="119"/>
      <c r="N8" s="45">
        <v>8</v>
      </c>
    </row>
    <row r="9" spans="1:15" ht="26.25" customHeight="1" x14ac:dyDescent="0.15">
      <c r="B9" s="18">
        <v>4</v>
      </c>
      <c r="C9" s="48"/>
      <c r="D9" s="54" t="str">
        <f>IF(C9="","",VLOOKUP(C9,選手情報!$B$2:$I$51,2))</f>
        <v/>
      </c>
      <c r="E9" s="54" t="str">
        <f>IF(C9="","",VLOOKUP(C9,選手情報!$B$2:$I$51,4))</f>
        <v/>
      </c>
      <c r="F9" s="54" t="str">
        <f>IF(C9="","",VLOOKUP(C9,選手情報!$B$2:$I$51,5))</f>
        <v/>
      </c>
      <c r="G9" s="55" t="str">
        <f>IF(C9="","",VLOOKUP(C9,選手情報!$B$2:$I$51,6))</f>
        <v/>
      </c>
      <c r="H9" s="55" t="str">
        <f>IF(C9="","",VLOOKUP(C9,選手情報!$B$2:$I$51,7))</f>
        <v/>
      </c>
      <c r="I9" s="56" t="str">
        <f>IF(C9="","",VLOOKUP(C9,選手情報!$B$2:$I$51,3))</f>
        <v/>
      </c>
      <c r="J9" s="111" t="str">
        <f>IF(C9="","",VLOOKUP(C9,選手情報!$B$2:$I$51,8))</f>
        <v/>
      </c>
      <c r="K9" s="112"/>
      <c r="L9" s="112"/>
      <c r="M9" s="119"/>
      <c r="N9" s="45">
        <v>9</v>
      </c>
    </row>
    <row r="10" spans="1:15" ht="26.25" customHeight="1" x14ac:dyDescent="0.15">
      <c r="B10" s="18">
        <v>5</v>
      </c>
      <c r="C10" s="48"/>
      <c r="D10" s="54" t="str">
        <f>IF(C10="","",VLOOKUP(C10,選手情報!$B$2:$I$51,2))</f>
        <v/>
      </c>
      <c r="E10" s="54" t="str">
        <f>IF(C10="","",VLOOKUP(C10,選手情報!$B$2:$I$51,4))</f>
        <v/>
      </c>
      <c r="F10" s="54" t="str">
        <f>IF(C10="","",VLOOKUP(C10,選手情報!$B$2:$I$51,5))</f>
        <v/>
      </c>
      <c r="G10" s="55" t="str">
        <f>IF(C10="","",VLOOKUP(C10,選手情報!$B$2:$I$51,6))</f>
        <v/>
      </c>
      <c r="H10" s="55" t="str">
        <f>IF(C10="","",VLOOKUP(C10,選手情報!$B$2:$I$51,7))</f>
        <v/>
      </c>
      <c r="I10" s="56" t="str">
        <f>IF(C10="","",VLOOKUP(C10,選手情報!$B$2:$I$51,3))</f>
        <v/>
      </c>
      <c r="J10" s="111" t="str">
        <f>IF(C10="","",VLOOKUP(C10,選手情報!$B$2:$I$51,8))</f>
        <v/>
      </c>
      <c r="K10" s="112"/>
      <c r="L10" s="112"/>
      <c r="M10" s="119"/>
      <c r="N10" s="45">
        <v>10</v>
      </c>
    </row>
    <row r="11" spans="1:15" ht="26.25" customHeight="1" x14ac:dyDescent="0.15">
      <c r="B11" s="18">
        <v>6</v>
      </c>
      <c r="C11" s="48"/>
      <c r="D11" s="54" t="str">
        <f>IF(C11="","",VLOOKUP(C11,選手情報!$B$2:$I$51,2))</f>
        <v/>
      </c>
      <c r="E11" s="54" t="str">
        <f>IF(C11="","",VLOOKUP(C11,選手情報!$B$2:$I$51,4))</f>
        <v/>
      </c>
      <c r="F11" s="54" t="str">
        <f>IF(C11="","",VLOOKUP(C11,選手情報!$B$2:$I$51,5))</f>
        <v/>
      </c>
      <c r="G11" s="55" t="str">
        <f>IF(C11="","",VLOOKUP(C11,選手情報!$B$2:$I$51,6))</f>
        <v/>
      </c>
      <c r="H11" s="55" t="str">
        <f>IF(C11="","",VLOOKUP(C11,選手情報!$B$2:$I$51,7))</f>
        <v/>
      </c>
      <c r="I11" s="56" t="str">
        <f>IF(C11="","",VLOOKUP(C11,選手情報!$B$2:$I$51,3))</f>
        <v/>
      </c>
      <c r="J11" s="111" t="str">
        <f>IF(C11="","",VLOOKUP(C11,選手情報!$B$2:$I$51,8))</f>
        <v/>
      </c>
      <c r="K11" s="112"/>
      <c r="L11" s="112"/>
      <c r="M11" s="119"/>
      <c r="N11" s="45">
        <v>11</v>
      </c>
    </row>
    <row r="12" spans="1:15" ht="26.25" customHeight="1" x14ac:dyDescent="0.15">
      <c r="B12" s="18">
        <v>7</v>
      </c>
      <c r="C12" s="48"/>
      <c r="D12" s="54" t="str">
        <f>IF(C12="","",VLOOKUP(C12,選手情報!$B$2:$I$51,2))</f>
        <v/>
      </c>
      <c r="E12" s="54" t="str">
        <f>IF(C12="","",VLOOKUP(C12,選手情報!$B$2:$I$51,4))</f>
        <v/>
      </c>
      <c r="F12" s="54" t="str">
        <f>IF(C12="","",VLOOKUP(C12,選手情報!$B$2:$I$51,5))</f>
        <v/>
      </c>
      <c r="G12" s="55" t="str">
        <f>IF(C12="","",VLOOKUP(C12,選手情報!$B$2:$I$51,6))</f>
        <v/>
      </c>
      <c r="H12" s="55" t="str">
        <f>IF(C12="","",VLOOKUP(C12,選手情報!$B$2:$I$51,7))</f>
        <v/>
      </c>
      <c r="I12" s="56" t="str">
        <f>IF(C12="","",VLOOKUP(C12,選手情報!$B$2:$I$51,3))</f>
        <v/>
      </c>
      <c r="J12" s="116" t="str">
        <f>IF(C12="","",VLOOKUP(C12,選手情報!$B$2:$I$51,8))</f>
        <v/>
      </c>
      <c r="K12" s="117"/>
      <c r="L12" s="117"/>
      <c r="M12" s="118"/>
      <c r="N12" s="45">
        <v>12</v>
      </c>
    </row>
    <row r="13" spans="1:15" ht="26.25" customHeight="1" x14ac:dyDescent="0.15">
      <c r="B13" s="18">
        <v>8</v>
      </c>
      <c r="C13" s="48"/>
      <c r="D13" s="54" t="str">
        <f>IF(C13="","",VLOOKUP(C13,選手情報!$B$2:$I$51,2))</f>
        <v/>
      </c>
      <c r="E13" s="54" t="str">
        <f>IF(C13="","",VLOOKUP(C13,選手情報!$B$2:$I$51,4))</f>
        <v/>
      </c>
      <c r="F13" s="54" t="str">
        <f>IF(C13="","",VLOOKUP(C13,選手情報!$B$2:$I$51,5))</f>
        <v/>
      </c>
      <c r="G13" s="55" t="str">
        <f>IF(C13="","",VLOOKUP(C13,選手情報!$B$2:$I$51,6))</f>
        <v/>
      </c>
      <c r="H13" s="55" t="str">
        <f>IF(C13="","",VLOOKUP(C13,選手情報!$B$2:$I$51,7))</f>
        <v/>
      </c>
      <c r="I13" s="56" t="str">
        <f>IF(C13="","",VLOOKUP(C13,選手情報!$B$2:$I$51,3))</f>
        <v/>
      </c>
      <c r="J13" s="116" t="str">
        <f>IF(C13="","",VLOOKUP(C13,選手情報!$B$2:$I$51,8))</f>
        <v/>
      </c>
      <c r="K13" s="117"/>
      <c r="L13" s="117"/>
      <c r="M13" s="118"/>
      <c r="N13" s="45">
        <v>13</v>
      </c>
    </row>
    <row r="14" spans="1:15" ht="29.25" customHeight="1" x14ac:dyDescent="0.15">
      <c r="B14" s="30" t="s">
        <v>85</v>
      </c>
      <c r="C14" s="30"/>
      <c r="N14" s="45">
        <v>27</v>
      </c>
    </row>
    <row r="15" spans="1:15" x14ac:dyDescent="0.15">
      <c r="N15" s="45">
        <v>28</v>
      </c>
    </row>
    <row r="16" spans="1:15" x14ac:dyDescent="0.15">
      <c r="N16" s="45">
        <v>29</v>
      </c>
    </row>
    <row r="17" spans="14:14" x14ac:dyDescent="0.15">
      <c r="N17" s="45">
        <v>30</v>
      </c>
    </row>
  </sheetData>
  <sheetProtection formatCells="0" selectLockedCells="1"/>
  <mergeCells count="14">
    <mergeCell ref="J5:M5"/>
    <mergeCell ref="J12:M12"/>
    <mergeCell ref="J13:M13"/>
    <mergeCell ref="J6:M6"/>
    <mergeCell ref="J7:M7"/>
    <mergeCell ref="J8:M8"/>
    <mergeCell ref="J9:M9"/>
    <mergeCell ref="J10:M10"/>
    <mergeCell ref="J11:M11"/>
    <mergeCell ref="I2:M2"/>
    <mergeCell ref="B3:M3"/>
    <mergeCell ref="D4:F4"/>
    <mergeCell ref="G4:H4"/>
    <mergeCell ref="I4:M4"/>
  </mergeCells>
  <phoneticPr fontId="2"/>
  <conditionalFormatting sqref="C6:C13">
    <cfRule type="cellIs" dxfId="17" priority="2" stopIfTrue="1" operator="equal">
      <formula>0</formula>
    </cfRule>
  </conditionalFormatting>
  <conditionalFormatting sqref="D4:F4 I4:M4">
    <cfRule type="cellIs" dxfId="16" priority="1" stopIfTrue="1" operator="equal">
      <formula>0</formula>
    </cfRule>
  </conditionalFormatting>
  <dataValidations count="2">
    <dataValidation imeMode="on" allowBlank="1" showInputMessage="1" showErrorMessage="1" sqref="D4:F4 I4:M4 D6:J13" xr:uid="{AC3AB93E-5A00-4B71-B411-495A3F81C851}"/>
    <dataValidation type="list" allowBlank="1" showInputMessage="1" showErrorMessage="1" sqref="C6:C13" xr:uid="{6377C921-6C18-42EA-98E2-29743CFDAAF1}">
      <formula1>$N$1:$N$17</formula1>
    </dataValidation>
  </dataValidations>
  <hyperlinks>
    <hyperlink ref="B14" location="基本情報!A1" display="戻る" xr:uid="{42D5119A-5289-48E9-84C0-64D0DEEA053B}"/>
    <hyperlink ref="O2" location="基本情報!C4" display="戻る" xr:uid="{4DDA0C1F-98AD-41C7-AFD0-3994785A1076}"/>
  </hyperlinks>
  <pageMargins left="0.75" right="0.75" top="1" bottom="1" header="0.51200000000000001" footer="0.51200000000000001"/>
  <pageSetup paperSize="9" scale="1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DF7C-5E30-4564-9E43-D653077BAC60}">
  <sheetPr>
    <tabColor indexed="40"/>
  </sheetPr>
  <dimension ref="A1:O30"/>
  <sheetViews>
    <sheetView showGridLines="0" showZeros="0" zoomScaleNormal="100" workbookViewId="0">
      <selection activeCell="O2" sqref="O2"/>
    </sheetView>
  </sheetViews>
  <sheetFormatPr defaultRowHeight="13.5" x14ac:dyDescent="0.15"/>
  <cols>
    <col min="1" max="1" width="4.125" customWidth="1"/>
    <col min="2" max="2" width="10.625" customWidth="1"/>
    <col min="3" max="3" width="2.25" customWidth="1"/>
    <col min="4" max="4" width="22.125" customWidth="1"/>
    <col min="5" max="5" width="5.625" customWidth="1"/>
    <col min="6" max="6" width="5.25" customWidth="1"/>
    <col min="7" max="7" width="7.5" customWidth="1"/>
    <col min="8" max="8" width="7.25" customWidth="1"/>
    <col min="9" max="9" width="15.125" customWidth="1"/>
    <col min="10" max="10" width="3.875" customWidth="1"/>
    <col min="11" max="11" width="5.25" customWidth="1"/>
    <col min="12" max="12" width="6.875" customWidth="1"/>
    <col min="13" max="13" width="2.625" customWidth="1"/>
  </cols>
  <sheetData>
    <row r="1" spans="1:15" ht="32.25" customHeight="1" x14ac:dyDescent="0.15">
      <c r="A1" s="9" t="s">
        <v>52</v>
      </c>
      <c r="B1" s="14" t="s">
        <v>43</v>
      </c>
      <c r="C1" s="14"/>
      <c r="D1" s="126" t="str">
        <f>Sheet1!$D$2</f>
        <v>４月１９日</v>
      </c>
      <c r="E1" s="126"/>
      <c r="F1" s="126"/>
      <c r="G1" s="126"/>
      <c r="N1" s="45">
        <v>1</v>
      </c>
    </row>
    <row r="2" spans="1:15" ht="23.25" customHeight="1" x14ac:dyDescent="0.15">
      <c r="B2" t="s">
        <v>44</v>
      </c>
      <c r="I2" s="105" t="s">
        <v>53</v>
      </c>
      <c r="J2" s="105"/>
      <c r="K2" s="105"/>
      <c r="L2" s="105"/>
      <c r="M2" s="105"/>
      <c r="N2" s="45">
        <v>2</v>
      </c>
      <c r="O2" s="30" t="s">
        <v>85</v>
      </c>
    </row>
    <row r="3" spans="1:15" ht="43.5" customHeight="1" x14ac:dyDescent="0.15">
      <c r="B3" s="123">
        <f>Sheet1!$C$2</f>
        <v>74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45">
        <v>3</v>
      </c>
    </row>
    <row r="4" spans="1:15" ht="30.75" customHeight="1" x14ac:dyDescent="0.15">
      <c r="B4" s="16" t="s">
        <v>40</v>
      </c>
      <c r="C4" s="17"/>
      <c r="D4" s="109">
        <f>基本情報!$C$4</f>
        <v>0</v>
      </c>
      <c r="E4" s="109"/>
      <c r="F4" s="110"/>
      <c r="G4" s="111" t="s">
        <v>51</v>
      </c>
      <c r="H4" s="112"/>
      <c r="I4" s="113">
        <f>基本情報!$F$4</f>
        <v>0</v>
      </c>
      <c r="J4" s="113"/>
      <c r="K4" s="113"/>
      <c r="L4" s="113"/>
      <c r="M4" s="114"/>
      <c r="N4" s="45">
        <v>4</v>
      </c>
    </row>
    <row r="5" spans="1:15" ht="26.25" customHeight="1" x14ac:dyDescent="0.15">
      <c r="B5" s="3"/>
      <c r="C5" s="47"/>
      <c r="D5" s="31" t="s">
        <v>45</v>
      </c>
      <c r="E5" s="18" t="s">
        <v>46</v>
      </c>
      <c r="F5" s="18" t="s">
        <v>47</v>
      </c>
      <c r="G5" s="18" t="s">
        <v>48</v>
      </c>
      <c r="H5" s="18" t="s">
        <v>49</v>
      </c>
      <c r="I5" s="18" t="s">
        <v>50</v>
      </c>
      <c r="J5" s="115" t="s">
        <v>97</v>
      </c>
      <c r="K5" s="115"/>
      <c r="L5" s="115"/>
      <c r="M5" s="115"/>
      <c r="N5" s="45">
        <v>5</v>
      </c>
    </row>
    <row r="6" spans="1:15" ht="26.25" customHeight="1" x14ac:dyDescent="0.15">
      <c r="B6" s="18">
        <v>1</v>
      </c>
      <c r="C6" s="48">
        <v>6</v>
      </c>
      <c r="D6" s="54">
        <f>IF(C6="","",VLOOKUP(C6,選手情報!$B$2:$I$51,2))</f>
        <v>0</v>
      </c>
      <c r="E6" s="54">
        <f>IF(C6="","",VLOOKUP(C6,選手情報!$B$2:$I$51,4))</f>
        <v>0</v>
      </c>
      <c r="F6" s="54">
        <f>IF(C6="","",VLOOKUP(C6,選手情報!$B$2:$I$51,5))</f>
        <v>0</v>
      </c>
      <c r="G6" s="55">
        <f>IF(C6="","",VLOOKUP(C6,選手情報!$B$2:$I$51,6))</f>
        <v>0</v>
      </c>
      <c r="H6" s="55">
        <f>IF(C6="","",VLOOKUP(C6,選手情報!$B$2:$I$51,7))</f>
        <v>0</v>
      </c>
      <c r="I6" s="56">
        <f>IF(C6="","",VLOOKUP(C6,選手情報!$B$2:$I$51,3))</f>
        <v>0</v>
      </c>
      <c r="J6" s="111">
        <f>IF(C6="","",VLOOKUP(C6,選手情報!$B$2:$I$51,8))</f>
        <v>0</v>
      </c>
      <c r="K6" s="112"/>
      <c r="L6" s="112"/>
      <c r="M6" s="119"/>
      <c r="N6" s="45">
        <v>6</v>
      </c>
    </row>
    <row r="7" spans="1:15" ht="26.25" customHeight="1" x14ac:dyDescent="0.15">
      <c r="B7" s="18">
        <v>2</v>
      </c>
      <c r="C7" s="48">
        <v>5</v>
      </c>
      <c r="D7" s="54">
        <f>IF(C7="","",VLOOKUP(C7,選手情報!$B$2:$I$51,2))</f>
        <v>0</v>
      </c>
      <c r="E7" s="54">
        <f>IF(C7="","",VLOOKUP(C7,選手情報!$B$2:$I$51,4))</f>
        <v>0</v>
      </c>
      <c r="F7" s="54">
        <f>IF(C7="","",VLOOKUP(C7,選手情報!$B$2:$I$51,5))</f>
        <v>0</v>
      </c>
      <c r="G7" s="55">
        <f>IF(C7="","",VLOOKUP(C7,選手情報!$B$2:$I$51,6))</f>
        <v>0</v>
      </c>
      <c r="H7" s="55">
        <f>IF(C7="","",VLOOKUP(C7,選手情報!$B$2:$I$51,7))</f>
        <v>0</v>
      </c>
      <c r="I7" s="56">
        <f>IF(C7="","",VLOOKUP(C7,選手情報!$B$2:$I$51,3))</f>
        <v>0</v>
      </c>
      <c r="J7" s="111">
        <f>IF(C7="","",VLOOKUP(C7,選手情報!$B$2:$I$51,8))</f>
        <v>0</v>
      </c>
      <c r="K7" s="112"/>
      <c r="L7" s="112"/>
      <c r="M7" s="119"/>
      <c r="N7" s="45">
        <v>7</v>
      </c>
    </row>
    <row r="8" spans="1:15" ht="26.25" customHeight="1" x14ac:dyDescent="0.15">
      <c r="B8" s="18">
        <v>3</v>
      </c>
      <c r="C8" s="48">
        <v>4</v>
      </c>
      <c r="D8" s="54">
        <f>IF(C8="","",VLOOKUP(C8,選手情報!$B$2:$I$51,2))</f>
        <v>0</v>
      </c>
      <c r="E8" s="54">
        <f>IF(C8="","",VLOOKUP(C8,選手情報!$B$2:$I$51,4))</f>
        <v>0</v>
      </c>
      <c r="F8" s="54">
        <f>IF(C8="","",VLOOKUP(C8,選手情報!$B$2:$I$51,5))</f>
        <v>0</v>
      </c>
      <c r="G8" s="55">
        <f>IF(C8="","",VLOOKUP(C8,選手情報!$B$2:$I$51,6))</f>
        <v>0</v>
      </c>
      <c r="H8" s="55">
        <f>IF(C8="","",VLOOKUP(C8,選手情報!$B$2:$I$51,7))</f>
        <v>0</v>
      </c>
      <c r="I8" s="56">
        <f>IF(C8="","",VLOOKUP(C8,選手情報!$B$2:$I$51,3))</f>
        <v>0</v>
      </c>
      <c r="J8" s="111">
        <f>IF(C8="","",VLOOKUP(C8,選手情報!$B$2:$I$51,8))</f>
        <v>0</v>
      </c>
      <c r="K8" s="112"/>
      <c r="L8" s="112"/>
      <c r="M8" s="119"/>
      <c r="N8" s="45">
        <v>8</v>
      </c>
    </row>
    <row r="9" spans="1:15" ht="26.25" customHeight="1" x14ac:dyDescent="0.15">
      <c r="B9" s="18">
        <v>4</v>
      </c>
      <c r="C9" s="48">
        <v>3</v>
      </c>
      <c r="D9" s="54">
        <f>IF(C9="","",VLOOKUP(C9,選手情報!$B$2:$I$51,2))</f>
        <v>0</v>
      </c>
      <c r="E9" s="54">
        <f>IF(C9="","",VLOOKUP(C9,選手情報!$B$2:$I$51,4))</f>
        <v>0</v>
      </c>
      <c r="F9" s="54">
        <f>IF(C9="","",VLOOKUP(C9,選手情報!$B$2:$I$51,5))</f>
        <v>0</v>
      </c>
      <c r="G9" s="55">
        <f>IF(C9="","",VLOOKUP(C9,選手情報!$B$2:$I$51,6))</f>
        <v>0</v>
      </c>
      <c r="H9" s="55">
        <f>IF(C9="","",VLOOKUP(C9,選手情報!$B$2:$I$51,7))</f>
        <v>0</v>
      </c>
      <c r="I9" s="56">
        <f>IF(C9="","",VLOOKUP(C9,選手情報!$B$2:$I$51,3))</f>
        <v>0</v>
      </c>
      <c r="J9" s="111">
        <f>IF(C9="","",VLOOKUP(C9,選手情報!$B$2:$I$51,8))</f>
        <v>0</v>
      </c>
      <c r="K9" s="112"/>
      <c r="L9" s="112"/>
      <c r="M9" s="119"/>
      <c r="N9" s="45">
        <v>9</v>
      </c>
    </row>
    <row r="10" spans="1:15" ht="26.25" customHeight="1" x14ac:dyDescent="0.15">
      <c r="B10" s="18">
        <v>5</v>
      </c>
      <c r="C10" s="48">
        <v>2</v>
      </c>
      <c r="D10" s="54">
        <f>IF(C10="","",VLOOKUP(C10,選手情報!$B$2:$I$51,2))</f>
        <v>0</v>
      </c>
      <c r="E10" s="54">
        <f>IF(C10="","",VLOOKUP(C10,選手情報!$B$2:$I$51,4))</f>
        <v>0</v>
      </c>
      <c r="F10" s="54">
        <f>IF(C10="","",VLOOKUP(C10,選手情報!$B$2:$I$51,5))</f>
        <v>0</v>
      </c>
      <c r="G10" s="55">
        <f>IF(C10="","",VLOOKUP(C10,選手情報!$B$2:$I$51,6))</f>
        <v>0</v>
      </c>
      <c r="H10" s="55">
        <f>IF(C10="","",VLOOKUP(C10,選手情報!$B$2:$I$51,7))</f>
        <v>0</v>
      </c>
      <c r="I10" s="56">
        <f>IF(C10="","",VLOOKUP(C10,選手情報!$B$2:$I$51,3))</f>
        <v>0</v>
      </c>
      <c r="J10" s="111">
        <f>IF(C10="","",VLOOKUP(C10,選手情報!$B$2:$I$51,8))</f>
        <v>0</v>
      </c>
      <c r="K10" s="112"/>
      <c r="L10" s="112"/>
      <c r="M10" s="119"/>
      <c r="N10" s="45">
        <v>10</v>
      </c>
    </row>
    <row r="11" spans="1:15" ht="26.25" customHeight="1" x14ac:dyDescent="0.15">
      <c r="B11" s="18">
        <v>6</v>
      </c>
      <c r="C11" s="48">
        <v>1</v>
      </c>
      <c r="D11" s="54">
        <f>IF(C11="","",VLOOKUP(C11,選手情報!$B$2:$I$51,2))</f>
        <v>0</v>
      </c>
      <c r="E11" s="54">
        <f>IF(C11="","",VLOOKUP(C11,選手情報!$B$2:$I$51,4))</f>
        <v>0</v>
      </c>
      <c r="F11" s="54">
        <f>IF(C11="","",VLOOKUP(C11,選手情報!$B$2:$I$51,5))</f>
        <v>0</v>
      </c>
      <c r="G11" s="55">
        <f>IF(C11="","",VLOOKUP(C11,選手情報!$B$2:$I$51,6))</f>
        <v>0</v>
      </c>
      <c r="H11" s="55">
        <f>IF(C11="","",VLOOKUP(C11,選手情報!$B$2:$I$51,7))</f>
        <v>0</v>
      </c>
      <c r="I11" s="56">
        <f>IF(C11="","",VLOOKUP(C11,選手情報!$B$2:$I$51,3))</f>
        <v>0</v>
      </c>
      <c r="J11" s="116">
        <f>IF(C11="","",VLOOKUP(C11,選手情報!$B$2:$I$51,8))</f>
        <v>0</v>
      </c>
      <c r="K11" s="117"/>
      <c r="L11" s="117"/>
      <c r="M11" s="118"/>
      <c r="N11" s="45">
        <v>11</v>
      </c>
    </row>
    <row r="12" spans="1:15" ht="26.25" customHeight="1" x14ac:dyDescent="0.15">
      <c r="B12" s="18">
        <v>7</v>
      </c>
      <c r="C12" s="48">
        <v>7</v>
      </c>
      <c r="D12" s="54">
        <f>IF(C12="","",VLOOKUP(C12,選手情報!$B$2:$I$51,2))</f>
        <v>0</v>
      </c>
      <c r="E12" s="54">
        <f>IF(C12="","",VLOOKUP(C12,選手情報!$B$2:$I$51,4))</f>
        <v>0</v>
      </c>
      <c r="F12" s="54">
        <f>IF(C12="","",VLOOKUP(C12,選手情報!$B$2:$I$51,5))</f>
        <v>0</v>
      </c>
      <c r="G12" s="55">
        <f>IF(C12="","",VLOOKUP(C12,選手情報!$B$2:$I$51,6))</f>
        <v>0</v>
      </c>
      <c r="H12" s="55">
        <f>IF(C12="","",VLOOKUP(C12,選手情報!$B$2:$I$51,7))</f>
        <v>0</v>
      </c>
      <c r="I12" s="56">
        <f>IF(C12="","",VLOOKUP(C12,選手情報!$B$2:$I$51,3))</f>
        <v>0</v>
      </c>
      <c r="J12" s="116">
        <f>IF(C12="","",VLOOKUP(C12,選手情報!$B$2:$I$51,8))</f>
        <v>0</v>
      </c>
      <c r="K12" s="117"/>
      <c r="L12" s="117"/>
      <c r="M12" s="118"/>
      <c r="N12" s="45">
        <v>12</v>
      </c>
    </row>
    <row r="13" spans="1:15" ht="26.25" customHeight="1" x14ac:dyDescent="0.15">
      <c r="B13" s="18">
        <v>8</v>
      </c>
      <c r="C13" s="48">
        <v>8</v>
      </c>
      <c r="D13" s="54">
        <f>IF(C13="","",VLOOKUP(C13,選手情報!$B$2:$I$51,2))</f>
        <v>0</v>
      </c>
      <c r="E13" s="54">
        <f>IF(C13="","",VLOOKUP(C13,選手情報!$B$2:$I$51,4))</f>
        <v>0</v>
      </c>
      <c r="F13" s="54">
        <f>IF(C13="","",VLOOKUP(C13,選手情報!$B$2:$I$51,5))</f>
        <v>0</v>
      </c>
      <c r="G13" s="55">
        <f>IF(C13="","",VLOOKUP(C13,選手情報!$B$2:$I$51,6))</f>
        <v>0</v>
      </c>
      <c r="H13" s="55">
        <f>IF(C13="","",VLOOKUP(C13,選手情報!$B$2:$I$51,7))</f>
        <v>0</v>
      </c>
      <c r="I13" s="56">
        <f>IF(C13="","",VLOOKUP(C13,選手情報!$B$2:$I$51,3))</f>
        <v>0</v>
      </c>
      <c r="J13" s="116">
        <f>IF(C13="","",VLOOKUP(C13,選手情報!$B$2:$I$51,8))</f>
        <v>0</v>
      </c>
      <c r="K13" s="117"/>
      <c r="L13" s="117"/>
      <c r="M13" s="118"/>
      <c r="N13" s="45">
        <v>13</v>
      </c>
    </row>
    <row r="14" spans="1:15" ht="32.25" customHeight="1" x14ac:dyDescent="0.15">
      <c r="A14" s="9" t="s">
        <v>54</v>
      </c>
      <c r="B14" s="14" t="s">
        <v>43</v>
      </c>
      <c r="C14" s="14"/>
      <c r="D14" s="126" t="str">
        <f>Sheet1!$D$2</f>
        <v>４月１９日</v>
      </c>
      <c r="E14" s="126"/>
      <c r="F14" s="126"/>
      <c r="G14" s="126"/>
      <c r="N14" s="45">
        <v>14</v>
      </c>
    </row>
    <row r="15" spans="1:15" ht="23.25" customHeight="1" x14ac:dyDescent="0.15">
      <c r="B15" t="s">
        <v>55</v>
      </c>
      <c r="I15" s="105" t="s">
        <v>53</v>
      </c>
      <c r="J15" s="105"/>
      <c r="K15" s="105"/>
      <c r="L15" s="105"/>
      <c r="M15" s="105"/>
      <c r="N15" s="45">
        <v>15</v>
      </c>
    </row>
    <row r="16" spans="1:15" ht="43.5" customHeight="1" x14ac:dyDescent="0.15">
      <c r="B16" s="120">
        <f>Sheet1!$C$3</f>
        <v>40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2"/>
      <c r="N16" s="45">
        <v>16</v>
      </c>
    </row>
    <row r="17" spans="2:14" ht="30.75" customHeight="1" x14ac:dyDescent="0.15">
      <c r="B17" s="16" t="s">
        <v>40</v>
      </c>
      <c r="C17" s="17"/>
      <c r="D17" s="109">
        <f>基本情報!$C$4</f>
        <v>0</v>
      </c>
      <c r="E17" s="109"/>
      <c r="F17" s="110"/>
      <c r="G17" s="111" t="s">
        <v>51</v>
      </c>
      <c r="H17" s="112"/>
      <c r="I17" s="113">
        <f>基本情報!$F$4</f>
        <v>0</v>
      </c>
      <c r="J17" s="113"/>
      <c r="K17" s="113"/>
      <c r="L17" s="113"/>
      <c r="M17" s="114"/>
      <c r="N17" s="45">
        <v>17</v>
      </c>
    </row>
    <row r="18" spans="2:14" ht="26.25" customHeight="1" x14ac:dyDescent="0.15">
      <c r="B18" s="3"/>
      <c r="C18" s="47"/>
      <c r="D18" s="31" t="s">
        <v>45</v>
      </c>
      <c r="E18" s="18" t="s">
        <v>46</v>
      </c>
      <c r="F18" s="18" t="s">
        <v>47</v>
      </c>
      <c r="G18" s="18" t="s">
        <v>48</v>
      </c>
      <c r="H18" s="18" t="s">
        <v>49</v>
      </c>
      <c r="I18" s="18" t="s">
        <v>50</v>
      </c>
      <c r="J18" s="115" t="s">
        <v>97</v>
      </c>
      <c r="K18" s="115"/>
      <c r="L18" s="115"/>
      <c r="M18" s="115"/>
      <c r="N18" s="45">
        <v>18</v>
      </c>
    </row>
    <row r="19" spans="2:14" ht="39" customHeight="1" x14ac:dyDescent="0.15">
      <c r="B19" s="18">
        <v>1</v>
      </c>
      <c r="C19" s="48">
        <v>5</v>
      </c>
      <c r="D19" s="54">
        <f>IF(C19="","",VLOOKUP(C19,選手情報!$L$2:$S$31,2))</f>
        <v>0</v>
      </c>
      <c r="E19" s="54">
        <f>IF(C19="","",VLOOKUP(C19,選手情報!$L$2:$S$31,4))</f>
        <v>0</v>
      </c>
      <c r="F19" s="54">
        <f>IF(C19="","",VLOOKUP(C19,選手情報!$L$2:$S$31,5))</f>
        <v>0</v>
      </c>
      <c r="G19" s="55">
        <f>IF(C19="","",VLOOKUP(C19,選手情報!$L$2:$S$31,6))</f>
        <v>0</v>
      </c>
      <c r="H19" s="55">
        <f>IF(C19="","",VLOOKUP(C19,選手情報!$L$2:$S$31,7))</f>
        <v>0</v>
      </c>
      <c r="I19" s="56">
        <f>IF(C19="","",VLOOKUP(C19,選手情報!$L$2:$S$31,3))</f>
        <v>0</v>
      </c>
      <c r="J19" s="116">
        <f>IF(C19="","",VLOOKUP(C19,選手情報!$L$2:$S$31,3))</f>
        <v>0</v>
      </c>
      <c r="K19" s="117"/>
      <c r="L19" s="117"/>
      <c r="M19" s="118"/>
      <c r="N19" s="45">
        <v>19</v>
      </c>
    </row>
    <row r="20" spans="2:14" ht="39" customHeight="1" x14ac:dyDescent="0.15">
      <c r="B20" s="18">
        <v>2</v>
      </c>
      <c r="C20" s="48">
        <v>4</v>
      </c>
      <c r="D20" s="54">
        <f>IF(C20="","",VLOOKUP(C20,選手情報!$L$2:$S$31,2))</f>
        <v>0</v>
      </c>
      <c r="E20" s="54">
        <f>IF(C20="","",VLOOKUP(C20,選手情報!$L$2:$S$31,4))</f>
        <v>0</v>
      </c>
      <c r="F20" s="54">
        <f>IF(C20="","",VLOOKUP(C20,選手情報!$L$2:$S$31,5))</f>
        <v>0</v>
      </c>
      <c r="G20" s="55">
        <f>IF(C20="","",VLOOKUP(C20,選手情報!$L$2:$S$31,6))</f>
        <v>0</v>
      </c>
      <c r="H20" s="55">
        <f>IF(C20="","",VLOOKUP(C20,選手情報!$L$2:$S$31,7))</f>
        <v>0</v>
      </c>
      <c r="I20" s="56">
        <f>IF(C20="","",VLOOKUP(C20,選手情報!$L$2:$S$31,3))</f>
        <v>0</v>
      </c>
      <c r="J20" s="116">
        <f>IF(C20="","",VLOOKUP(C20,選手情報!$L$2:$S$31,3))</f>
        <v>0</v>
      </c>
      <c r="K20" s="117"/>
      <c r="L20" s="117"/>
      <c r="M20" s="118"/>
      <c r="N20" s="45">
        <v>20</v>
      </c>
    </row>
    <row r="21" spans="2:14" ht="39" customHeight="1" x14ac:dyDescent="0.15">
      <c r="B21" s="18">
        <v>3</v>
      </c>
      <c r="C21" s="48">
        <v>3</v>
      </c>
      <c r="D21" s="54">
        <f>IF(C21="","",VLOOKUP(C21,選手情報!$L$2:$S$31,2))</f>
        <v>0</v>
      </c>
      <c r="E21" s="54">
        <f>IF(C21="","",VLOOKUP(C21,選手情報!$L$2:$S$31,4))</f>
        <v>0</v>
      </c>
      <c r="F21" s="54">
        <f>IF(C21="","",VLOOKUP(C21,選手情報!$L$2:$S$31,5))</f>
        <v>0</v>
      </c>
      <c r="G21" s="55">
        <f>IF(C21="","",VLOOKUP(C21,選手情報!$L$2:$S$31,6))</f>
        <v>0</v>
      </c>
      <c r="H21" s="55">
        <f>IF(C21="","",VLOOKUP(C21,選手情報!$L$2:$S$31,7))</f>
        <v>0</v>
      </c>
      <c r="I21" s="56">
        <f>IF(C21="","",VLOOKUP(C21,選手情報!$L$2:$S$31,3))</f>
        <v>0</v>
      </c>
      <c r="J21" s="116">
        <f>IF(C21="","",VLOOKUP(C21,選手情報!$L$2:$S$31,3))</f>
        <v>0</v>
      </c>
      <c r="K21" s="117"/>
      <c r="L21" s="117"/>
      <c r="M21" s="118"/>
      <c r="N21" s="45">
        <v>21</v>
      </c>
    </row>
    <row r="22" spans="2:14" ht="39" customHeight="1" x14ac:dyDescent="0.15">
      <c r="B22" s="18">
        <v>4</v>
      </c>
      <c r="C22" s="48">
        <v>2</v>
      </c>
      <c r="D22" s="54">
        <f>IF(C22="","",VLOOKUP(C22,選手情報!$L$2:$S$31,2))</f>
        <v>0</v>
      </c>
      <c r="E22" s="54">
        <f>IF(C22="","",VLOOKUP(C22,選手情報!$L$2:$S$31,4))</f>
        <v>0</v>
      </c>
      <c r="F22" s="54">
        <f>IF(C22="","",VLOOKUP(C22,選手情報!$L$2:$S$31,5))</f>
        <v>0</v>
      </c>
      <c r="G22" s="55">
        <f>IF(C22="","",VLOOKUP(C22,選手情報!$L$2:$S$31,6))</f>
        <v>0</v>
      </c>
      <c r="H22" s="55">
        <f>IF(C22="","",VLOOKUP(C22,選手情報!$L$2:$S$31,7))</f>
        <v>0</v>
      </c>
      <c r="I22" s="56">
        <f>IF(C22="","",VLOOKUP(C22,選手情報!$L$2:$S$31,3))</f>
        <v>0</v>
      </c>
      <c r="J22" s="116">
        <f>IF(C22="","",VLOOKUP(C22,選手情報!$L$2:$S$31,3))</f>
        <v>0</v>
      </c>
      <c r="K22" s="117"/>
      <c r="L22" s="117"/>
      <c r="M22" s="118"/>
      <c r="N22" s="45">
        <v>22</v>
      </c>
    </row>
    <row r="23" spans="2:14" ht="39" customHeight="1" x14ac:dyDescent="0.15">
      <c r="B23" s="18">
        <v>5</v>
      </c>
      <c r="C23" s="48">
        <v>1</v>
      </c>
      <c r="D23" s="54">
        <f>IF(C23="","",VLOOKUP(C23,選手情報!$L$2:$S$31,2))</f>
        <v>0</v>
      </c>
      <c r="E23" s="54">
        <f>IF(C23="","",VLOOKUP(C23,選手情報!$L$2:$S$31,4))</f>
        <v>0</v>
      </c>
      <c r="F23" s="54">
        <f>IF(C23="","",VLOOKUP(C23,選手情報!$L$2:$S$31,5))</f>
        <v>0</v>
      </c>
      <c r="G23" s="55">
        <f>IF(C23="","",VLOOKUP(C23,選手情報!$L$2:$S$31,6))</f>
        <v>0</v>
      </c>
      <c r="H23" s="55">
        <f>IF(C23="","",VLOOKUP(C23,選手情報!$L$2:$S$31,7))</f>
        <v>0</v>
      </c>
      <c r="I23" s="56">
        <f>IF(C23="","",VLOOKUP(C23,選手情報!$L$2:$S$31,3))</f>
        <v>0</v>
      </c>
      <c r="J23" s="116">
        <f>IF(C23="","",VLOOKUP(C23,選手情報!$L$2:$S$31,3))</f>
        <v>0</v>
      </c>
      <c r="K23" s="117"/>
      <c r="L23" s="117"/>
      <c r="M23" s="118"/>
      <c r="N23" s="45">
        <v>23</v>
      </c>
    </row>
    <row r="24" spans="2:14" x14ac:dyDescent="0.15">
      <c r="N24" s="45">
        <v>24</v>
      </c>
    </row>
    <row r="25" spans="2:14" x14ac:dyDescent="0.15">
      <c r="N25" s="45">
        <v>25</v>
      </c>
    </row>
    <row r="26" spans="2:14" x14ac:dyDescent="0.15">
      <c r="N26" s="45">
        <v>26</v>
      </c>
    </row>
    <row r="27" spans="2:14" ht="29.25" customHeight="1" x14ac:dyDescent="0.15">
      <c r="B27" s="30" t="s">
        <v>85</v>
      </c>
      <c r="C27" s="30"/>
      <c r="N27" s="45">
        <v>27</v>
      </c>
    </row>
    <row r="28" spans="2:14" x14ac:dyDescent="0.15">
      <c r="N28" s="45">
        <v>28</v>
      </c>
    </row>
    <row r="29" spans="2:14" x14ac:dyDescent="0.15">
      <c r="N29" s="45">
        <v>29</v>
      </c>
    </row>
    <row r="30" spans="2:14" x14ac:dyDescent="0.15">
      <c r="N30" s="45">
        <v>30</v>
      </c>
    </row>
  </sheetData>
  <sheetProtection formatCells="0" selectLockedCells="1"/>
  <mergeCells count="27">
    <mergeCell ref="B3:M3"/>
    <mergeCell ref="I2:M2"/>
    <mergeCell ref="D1:G1"/>
    <mergeCell ref="D14:G14"/>
    <mergeCell ref="J5:M5"/>
    <mergeCell ref="G4:H4"/>
    <mergeCell ref="D4:F4"/>
    <mergeCell ref="I4:M4"/>
    <mergeCell ref="J6:M6"/>
    <mergeCell ref="J7:M7"/>
    <mergeCell ref="J13:M13"/>
    <mergeCell ref="J18:M18"/>
    <mergeCell ref="I15:M15"/>
    <mergeCell ref="B16:M16"/>
    <mergeCell ref="D17:F17"/>
    <mergeCell ref="G17:H17"/>
    <mergeCell ref="I17:M17"/>
    <mergeCell ref="J8:M8"/>
    <mergeCell ref="J9:M9"/>
    <mergeCell ref="J10:M10"/>
    <mergeCell ref="J11:M11"/>
    <mergeCell ref="J12:M12"/>
    <mergeCell ref="J19:M19"/>
    <mergeCell ref="J20:M20"/>
    <mergeCell ref="J21:M21"/>
    <mergeCell ref="J22:M22"/>
    <mergeCell ref="J23:M23"/>
  </mergeCells>
  <phoneticPr fontId="2"/>
  <conditionalFormatting sqref="C6:C13">
    <cfRule type="cellIs" dxfId="15" priority="2" stopIfTrue="1" operator="equal">
      <formula>0</formula>
    </cfRule>
  </conditionalFormatting>
  <conditionalFormatting sqref="C19:C23">
    <cfRule type="cellIs" dxfId="14" priority="3" stopIfTrue="1" operator="equal">
      <formula>0</formula>
    </cfRule>
  </conditionalFormatting>
  <conditionalFormatting sqref="D4:F4 I4:M4 D17:F17 I17:M17">
    <cfRule type="cellIs" dxfId="13" priority="1" stopIfTrue="1" operator="equal">
      <formula>0</formula>
    </cfRule>
  </conditionalFormatting>
  <dataValidations count="2">
    <dataValidation imeMode="on" allowBlank="1" showInputMessage="1" showErrorMessage="1" sqref="D4:F4 I4:M4 D17:F17 I17:M17 D6:J13 D19:J23" xr:uid="{70545841-C218-4219-9890-30324D1B8D1F}"/>
    <dataValidation type="list" allowBlank="1" showInputMessage="1" showErrorMessage="1" sqref="C6:C13 C19:C23" xr:uid="{2E754158-E892-46FD-A180-F0D0B20D8C9C}">
      <formula1>$N$1:$N$30</formula1>
    </dataValidation>
  </dataValidations>
  <hyperlinks>
    <hyperlink ref="B27" location="基本情報!A1" display="戻る" xr:uid="{7DA76A81-84D2-414D-B5E2-886781344A18}"/>
    <hyperlink ref="O2" location="基本情報!C4" display="戻る" xr:uid="{D2FEF013-A193-479F-ADB7-195CB50C88CB}"/>
  </hyperlinks>
  <pageMargins left="0.75" right="0.75" top="1" bottom="1" header="0.51200000000000001" footer="0.51200000000000001"/>
  <pageSetup paperSize="9" scale="130" orientation="landscape" r:id="rId1"/>
  <headerFooter alignWithMargins="0"/>
  <ignoredErrors>
    <ignoredError sqref="D4 I4 D17 I1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07A5F-4625-45C3-B8C9-19660F452633}">
  <sheetPr>
    <tabColor indexed="51"/>
  </sheetPr>
  <dimension ref="A1:L28"/>
  <sheetViews>
    <sheetView showGridLines="0" zoomScale="90" zoomScaleNormal="100" workbookViewId="0">
      <selection activeCell="L2" sqref="L2"/>
    </sheetView>
  </sheetViews>
  <sheetFormatPr defaultRowHeight="13.5" x14ac:dyDescent="0.15"/>
  <cols>
    <col min="1" max="2" width="3.875" customWidth="1"/>
    <col min="3" max="3" width="6.875" customWidth="1"/>
    <col min="4" max="4" width="7.375" customWidth="1"/>
    <col min="5" max="5" width="10.375" customWidth="1"/>
    <col min="6" max="6" width="17.125" customWidth="1"/>
    <col min="7" max="7" width="11" customWidth="1"/>
    <col min="8" max="8" width="3.5" customWidth="1"/>
    <col min="9" max="9" width="12.25" customWidth="1"/>
  </cols>
  <sheetData>
    <row r="1" spans="1:12" ht="21.75" customHeight="1" x14ac:dyDescent="0.15">
      <c r="A1" s="9" t="s">
        <v>32</v>
      </c>
      <c r="B1" s="12"/>
      <c r="C1" t="s">
        <v>15</v>
      </c>
      <c r="E1" t="s">
        <v>16</v>
      </c>
      <c r="F1" s="13" t="str">
        <f>Sheet1!$E$6</f>
        <v>５月１６日</v>
      </c>
      <c r="G1" t="s">
        <v>17</v>
      </c>
    </row>
    <row r="2" spans="1:12" ht="21.75" customHeight="1" x14ac:dyDescent="0.15">
      <c r="C2" t="s">
        <v>33</v>
      </c>
      <c r="L2" s="30" t="s">
        <v>85</v>
      </c>
    </row>
    <row r="3" spans="1:12" ht="33" customHeight="1" x14ac:dyDescent="0.15"/>
    <row r="4" spans="1:12" ht="30.75" customHeight="1" x14ac:dyDescent="0.15">
      <c r="C4" s="8" t="s">
        <v>19</v>
      </c>
      <c r="D4" s="8">
        <f>Sheet1!$C$4</f>
        <v>75</v>
      </c>
      <c r="E4" t="s">
        <v>22</v>
      </c>
      <c r="H4" s="99"/>
    </row>
    <row r="5" spans="1:12" ht="30.75" customHeight="1" x14ac:dyDescent="0.15">
      <c r="C5" s="8" t="s">
        <v>19</v>
      </c>
      <c r="D5" s="8">
        <f>D4-3</f>
        <v>72</v>
      </c>
      <c r="E5" t="s">
        <v>23</v>
      </c>
      <c r="H5" s="99"/>
      <c r="I5" t="s">
        <v>34</v>
      </c>
    </row>
    <row r="6" spans="1:12" ht="30.75" customHeight="1" x14ac:dyDescent="0.15">
      <c r="C6" s="8" t="s">
        <v>19</v>
      </c>
      <c r="D6" s="8">
        <f>D4-1</f>
        <v>74</v>
      </c>
      <c r="E6" t="s">
        <v>24</v>
      </c>
      <c r="H6" s="99"/>
    </row>
    <row r="7" spans="1:12" ht="21.75" customHeight="1" x14ac:dyDescent="0.15"/>
    <row r="8" spans="1:12" ht="21.75" customHeight="1" x14ac:dyDescent="0.15">
      <c r="D8" s="127"/>
      <c r="E8" s="127"/>
      <c r="F8" s="127"/>
      <c r="G8" s="127"/>
    </row>
    <row r="9" spans="1:12" ht="45.75" customHeight="1" x14ac:dyDescent="0.15">
      <c r="D9" s="127"/>
      <c r="E9" s="127"/>
      <c r="F9" s="127"/>
      <c r="G9" s="127"/>
    </row>
    <row r="10" spans="1:12" ht="21.75" customHeight="1" x14ac:dyDescent="0.15">
      <c r="C10" s="103" t="s">
        <v>125</v>
      </c>
      <c r="D10" s="104"/>
      <c r="E10" s="104"/>
    </row>
    <row r="11" spans="1:12" ht="21.75" customHeight="1" x14ac:dyDescent="0.15">
      <c r="F11" s="15">
        <f>基本情報!$C$4</f>
        <v>0</v>
      </c>
      <c r="G11" t="s">
        <v>26</v>
      </c>
      <c r="H11" s="101">
        <f>基本情報!$C$5</f>
        <v>0</v>
      </c>
      <c r="I11" s="101"/>
      <c r="J11" s="101"/>
      <c r="K11" t="s">
        <v>27</v>
      </c>
    </row>
    <row r="12" spans="1:12" ht="21.75" customHeight="1" x14ac:dyDescent="0.15"/>
    <row r="13" spans="1:12" ht="21.75" customHeight="1" x14ac:dyDescent="0.15">
      <c r="H13" s="101">
        <f>基本情報!$F$4</f>
        <v>0</v>
      </c>
      <c r="I13" s="101"/>
      <c r="J13" s="101"/>
      <c r="K13" t="s">
        <v>28</v>
      </c>
    </row>
    <row r="14" spans="1:12" ht="21.75" customHeight="1" x14ac:dyDescent="0.15"/>
    <row r="15" spans="1:12" ht="21.75" customHeight="1" x14ac:dyDescent="0.15">
      <c r="A15" s="9" t="s">
        <v>35</v>
      </c>
      <c r="B15" s="12"/>
      <c r="C15" t="s">
        <v>15</v>
      </c>
      <c r="E15" t="s">
        <v>16</v>
      </c>
      <c r="F15" s="13" t="str">
        <f>Sheet1!$E$6</f>
        <v>５月１６日</v>
      </c>
      <c r="G15" t="s">
        <v>17</v>
      </c>
    </row>
    <row r="16" spans="1:12" ht="21.75" customHeight="1" x14ac:dyDescent="0.15">
      <c r="C16" t="s">
        <v>31</v>
      </c>
    </row>
    <row r="17" spans="3:11" ht="33" customHeight="1" x14ac:dyDescent="0.15"/>
    <row r="18" spans="3:11" ht="30.75" customHeight="1" x14ac:dyDescent="0.15">
      <c r="C18" s="8" t="s">
        <v>19</v>
      </c>
      <c r="D18" s="8">
        <f>Sheet1!$C$4</f>
        <v>75</v>
      </c>
      <c r="E18" t="s">
        <v>22</v>
      </c>
      <c r="H18" s="99"/>
    </row>
    <row r="19" spans="3:11" ht="30.75" customHeight="1" x14ac:dyDescent="0.15">
      <c r="C19" s="8" t="s">
        <v>19</v>
      </c>
      <c r="D19" s="8">
        <f>D18-3</f>
        <v>72</v>
      </c>
      <c r="E19" t="s">
        <v>23</v>
      </c>
      <c r="H19" s="99"/>
      <c r="I19" t="s">
        <v>34</v>
      </c>
    </row>
    <row r="20" spans="3:11" ht="30.75" customHeight="1" x14ac:dyDescent="0.15">
      <c r="C20" s="8" t="s">
        <v>19</v>
      </c>
      <c r="D20" s="8">
        <f>D18-1</f>
        <v>74</v>
      </c>
      <c r="E20" t="s">
        <v>24</v>
      </c>
      <c r="H20" s="99"/>
    </row>
    <row r="21" spans="3:11" ht="21.75" customHeight="1" x14ac:dyDescent="0.15"/>
    <row r="22" spans="3:11" ht="21.75" customHeight="1" x14ac:dyDescent="0.15">
      <c r="D22" s="127"/>
      <c r="E22" s="127"/>
      <c r="F22" s="127"/>
      <c r="G22" s="127"/>
    </row>
    <row r="23" spans="3:11" ht="45.75" customHeight="1" x14ac:dyDescent="0.15">
      <c r="D23" s="127"/>
      <c r="E23" s="127"/>
      <c r="F23" s="127"/>
      <c r="G23" s="127"/>
    </row>
    <row r="24" spans="3:11" ht="21.75" customHeight="1" x14ac:dyDescent="0.15">
      <c r="C24" s="100" t="str">
        <f>$C$10</f>
        <v>令和7年　　月　　日</v>
      </c>
      <c r="D24" s="100"/>
      <c r="E24" s="100"/>
    </row>
    <row r="25" spans="3:11" ht="21.75" customHeight="1" x14ac:dyDescent="0.15">
      <c r="F25" s="15">
        <f>基本情報!$C$4</f>
        <v>0</v>
      </c>
      <c r="G25" t="s">
        <v>26</v>
      </c>
      <c r="H25" s="101">
        <f>基本情報!$C$5</f>
        <v>0</v>
      </c>
      <c r="I25" s="101"/>
      <c r="J25" s="101"/>
      <c r="K25" t="s">
        <v>27</v>
      </c>
    </row>
    <row r="26" spans="3:11" ht="21.75" customHeight="1" x14ac:dyDescent="0.15"/>
    <row r="27" spans="3:11" ht="21.75" customHeight="1" x14ac:dyDescent="0.15">
      <c r="H27" s="102">
        <f>基本情報!$F$4</f>
        <v>0</v>
      </c>
      <c r="I27" s="102"/>
      <c r="J27" s="102"/>
      <c r="K27" t="s">
        <v>28</v>
      </c>
    </row>
    <row r="28" spans="3:11" ht="21.75" customHeight="1" x14ac:dyDescent="0.15"/>
  </sheetData>
  <sheetProtection formatCells="0" selectLockedCells="1"/>
  <mergeCells count="10">
    <mergeCell ref="H18:H20"/>
    <mergeCell ref="C24:E24"/>
    <mergeCell ref="H25:J25"/>
    <mergeCell ref="H27:J27"/>
    <mergeCell ref="H4:H6"/>
    <mergeCell ref="C10:E10"/>
    <mergeCell ref="H11:J11"/>
    <mergeCell ref="H13:J13"/>
    <mergeCell ref="D8:G9"/>
    <mergeCell ref="D22:G23"/>
  </mergeCells>
  <phoneticPr fontId="2"/>
  <conditionalFormatting sqref="D8:G9">
    <cfRule type="containsText" dxfId="12" priority="2" stopIfTrue="1" operator="containsText" text="参加">
      <formula>NOT(ISERROR(SEARCH("参加",D8)))</formula>
    </cfRule>
  </conditionalFormatting>
  <conditionalFormatting sqref="D22:G23">
    <cfRule type="containsText" dxfId="11" priority="1" stopIfTrue="1" operator="containsText" text="参加">
      <formula>NOT(ISERROR(SEARCH("参加",D22)))</formula>
    </cfRule>
  </conditionalFormatting>
  <conditionalFormatting sqref="F11 H11:J11 H13:J13 F25 H25:J25 H27:J27">
    <cfRule type="cellIs" dxfId="10" priority="4" stopIfTrue="1" operator="equal">
      <formula>0</formula>
    </cfRule>
  </conditionalFormatting>
  <dataValidations count="2">
    <dataValidation imeMode="on" allowBlank="1" showInputMessage="1" showErrorMessage="1" sqref="F25 C24:E24 H13:J13 H11:J11 F11 H25:J25 H27:J27 C10:E10" xr:uid="{8A6870CE-FB4C-4BB1-BD66-F3C26408D930}"/>
    <dataValidation type="list" allowBlank="1" showInputMessage="1" showErrorMessage="1" sqref="D8:G9 D22:G23" xr:uid="{AFC7AF4D-61C3-469F-8500-E732DAF6F696}">
      <formula1>"参加,不参加,"</formula1>
    </dataValidation>
  </dataValidations>
  <hyperlinks>
    <hyperlink ref="L2" location="基本情報!A1" display="戻る" xr:uid="{870207A4-34F3-4774-A410-570EB9117545}"/>
  </hyperlinks>
  <pageMargins left="0.78740157480314965" right="0.78740157480314965" top="0.98425196850393704" bottom="0.98425196850393704" header="0.51181102362204722" footer="0.51181102362204722"/>
  <pageSetup paperSize="9" scale="130" orientation="landscape" r:id="rId1"/>
  <headerFooter alignWithMargins="0"/>
  <ignoredErrors>
    <ignoredError sqref="H2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4585-2CC4-41A2-A805-218CF8169D16}">
  <sheetPr>
    <tabColor indexed="51"/>
  </sheetPr>
  <dimension ref="A1:O72"/>
  <sheetViews>
    <sheetView showGridLines="0" showZeros="0" zoomScale="96" zoomScaleNormal="96" workbookViewId="0">
      <selection activeCell="M3" sqref="M3"/>
    </sheetView>
  </sheetViews>
  <sheetFormatPr defaultColWidth="8.875" defaultRowHeight="14.25" x14ac:dyDescent="0.15"/>
  <cols>
    <col min="1" max="1" width="3.625" style="79" customWidth="1"/>
    <col min="2" max="2" width="21.625" style="79" customWidth="1"/>
    <col min="3" max="4" width="6" style="79" customWidth="1"/>
    <col min="5" max="5" width="17.875" style="79" customWidth="1"/>
    <col min="6" max="6" width="6.125" style="79" customWidth="1"/>
    <col min="7" max="7" width="3.625" style="79" customWidth="1"/>
    <col min="8" max="8" width="21.625" style="79" customWidth="1"/>
    <col min="9" max="10" width="6" style="79" customWidth="1"/>
    <col min="11" max="11" width="17.875" style="79" customWidth="1"/>
    <col min="12" max="12" width="8.625" style="79" customWidth="1"/>
    <col min="13" max="14" width="8.875" style="79"/>
    <col min="15" max="15" width="8.875" style="79" hidden="1" customWidth="1"/>
    <col min="16" max="16384" width="8.875" style="79"/>
  </cols>
  <sheetData>
    <row r="1" spans="1:15" ht="18.75" customHeight="1" x14ac:dyDescent="0.15">
      <c r="A1" s="78" t="s">
        <v>63</v>
      </c>
      <c r="B1" s="79" t="s">
        <v>110</v>
      </c>
      <c r="D1" s="130" t="str">
        <f>Sheet1!$E$6</f>
        <v>５月１６日</v>
      </c>
      <c r="E1" s="130"/>
      <c r="F1" s="130"/>
      <c r="G1" s="130"/>
      <c r="H1" s="80" t="s">
        <v>64</v>
      </c>
    </row>
    <row r="2" spans="1:15" ht="18.75" customHeight="1" thickBot="1" x14ac:dyDescent="0.2"/>
    <row r="3" spans="1:15" ht="18.75" customHeight="1" thickBot="1" x14ac:dyDescent="0.2">
      <c r="A3" s="133" t="str">
        <f>IF(基本情報!$C$4="","",基本情報!$C$4)</f>
        <v/>
      </c>
      <c r="B3" s="134"/>
      <c r="C3" s="134"/>
      <c r="D3" s="135"/>
      <c r="M3" s="81" t="s">
        <v>85</v>
      </c>
      <c r="O3" s="79">
        <v>1</v>
      </c>
    </row>
    <row r="4" spans="1:15" ht="18.75" customHeight="1" thickBot="1" x14ac:dyDescent="0.2">
      <c r="O4" s="79">
        <v>2</v>
      </c>
    </row>
    <row r="5" spans="1:15" ht="18.75" customHeight="1" thickBot="1" x14ac:dyDescent="0.2">
      <c r="A5" s="82"/>
      <c r="B5" s="83" t="s">
        <v>70</v>
      </c>
      <c r="C5" s="83"/>
      <c r="D5" s="128">
        <f>COUNTA(A7:A11)</f>
        <v>0</v>
      </c>
      <c r="E5" s="129"/>
      <c r="G5" s="82"/>
      <c r="H5" s="83" t="s">
        <v>69</v>
      </c>
      <c r="I5" s="83"/>
      <c r="J5" s="128">
        <f>COUNTA(G7:G11)</f>
        <v>0</v>
      </c>
      <c r="K5" s="129"/>
      <c r="O5" s="79">
        <v>3</v>
      </c>
    </row>
    <row r="6" spans="1:15" ht="18.75" customHeight="1" x14ac:dyDescent="0.15">
      <c r="A6" s="131" t="s">
        <v>45</v>
      </c>
      <c r="B6" s="132"/>
      <c r="C6" s="84" t="s">
        <v>46</v>
      </c>
      <c r="D6" s="84" t="s">
        <v>47</v>
      </c>
      <c r="E6" s="84" t="s">
        <v>97</v>
      </c>
      <c r="G6" s="136" t="s">
        <v>45</v>
      </c>
      <c r="H6" s="137"/>
      <c r="I6" s="85" t="s">
        <v>46</v>
      </c>
      <c r="J6" s="85" t="s">
        <v>47</v>
      </c>
      <c r="K6" s="85" t="s">
        <v>97</v>
      </c>
      <c r="O6" s="79">
        <v>4</v>
      </c>
    </row>
    <row r="7" spans="1:15" ht="18.75" customHeight="1" x14ac:dyDescent="0.15">
      <c r="A7" s="86"/>
      <c r="B7" s="87" t="str">
        <f>IF(A7="","",VLOOKUP(A7,選手情報!$B$2:$I$51,2))</f>
        <v/>
      </c>
      <c r="C7" s="85" t="str">
        <f>IF(A7="","",VLOOKUP(A7,選手情報!$B$2:$I$51,4))</f>
        <v/>
      </c>
      <c r="D7" s="85" t="str">
        <f>IF(A7="","",VLOOKUP(A7,選手情報!$B$2:$I$51,5))</f>
        <v/>
      </c>
      <c r="E7" s="85" t="str">
        <f>IF(A7="","",VLOOKUP(A7,選手情報!$B$2:$I$51,8))</f>
        <v/>
      </c>
      <c r="G7" s="86"/>
      <c r="H7" s="87" t="str">
        <f>IF(G7="","",VLOOKUP(G7,選手情報!$B$2:$I$51,2))</f>
        <v/>
      </c>
      <c r="I7" s="85" t="str">
        <f>IF(G7="","",VLOOKUP(G7,選手情報!$B$2:$I$51,4))</f>
        <v/>
      </c>
      <c r="J7" s="85" t="str">
        <f>IF(G7="","",VLOOKUP(G7,選手情報!$B$2:$I$51,5))</f>
        <v/>
      </c>
      <c r="K7" s="85" t="str">
        <f>IF(G7="","",VLOOKUP(G7,選手情報!$B$2:$I$51,8))</f>
        <v/>
      </c>
      <c r="O7" s="79">
        <v>5</v>
      </c>
    </row>
    <row r="8" spans="1:15" ht="18.75" customHeight="1" x14ac:dyDescent="0.15">
      <c r="A8" s="86"/>
      <c r="B8" s="87" t="str">
        <f>IF(A8="","",VLOOKUP(A8,選手情報!$B$2:$I$51,2))</f>
        <v/>
      </c>
      <c r="C8" s="85" t="str">
        <f>IF(A8="","",VLOOKUP(A8,選手情報!$B$2:$I$51,4))</f>
        <v/>
      </c>
      <c r="D8" s="85" t="str">
        <f>IF(A8="","",VLOOKUP(A8,選手情報!$B$2:$I$51,5))</f>
        <v/>
      </c>
      <c r="E8" s="85" t="str">
        <f>IF(A8="","",VLOOKUP(A8,選手情報!$B$2:$I$51,8))</f>
        <v/>
      </c>
      <c r="G8" s="86"/>
      <c r="H8" s="87" t="str">
        <f>IF(G8="","",VLOOKUP(G8,選手情報!$B$2:$I$51,2))</f>
        <v/>
      </c>
      <c r="I8" s="85" t="str">
        <f>IF(G8="","",VLOOKUP(G8,選手情報!$B$2:$I$51,4))</f>
        <v/>
      </c>
      <c r="J8" s="85" t="str">
        <f>IF(G8="","",VLOOKUP(G8,選手情報!$B$2:$I$51,5))</f>
        <v/>
      </c>
      <c r="K8" s="85" t="str">
        <f>IF(G8="","",VLOOKUP(G8,選手情報!$B$2:$I$51,8))</f>
        <v/>
      </c>
      <c r="O8" s="79">
        <v>6</v>
      </c>
    </row>
    <row r="9" spans="1:15" ht="18.75" customHeight="1" x14ac:dyDescent="0.15">
      <c r="A9" s="86"/>
      <c r="B9" s="87" t="str">
        <f>IF(A9="","",VLOOKUP(A9,選手情報!$B$2:$I$51,2))</f>
        <v/>
      </c>
      <c r="C9" s="85" t="str">
        <f>IF(A9="","",VLOOKUP(A9,選手情報!$B$2:$I$51,4))</f>
        <v/>
      </c>
      <c r="D9" s="85" t="str">
        <f>IF(A9="","",VLOOKUP(A9,選手情報!$B$2:$I$51,5))</f>
        <v/>
      </c>
      <c r="E9" s="85" t="str">
        <f>IF(A9="","",VLOOKUP(A9,選手情報!$B$2:$I$51,8))</f>
        <v/>
      </c>
      <c r="G9" s="86"/>
      <c r="H9" s="87" t="str">
        <f>IF(G9="","",VLOOKUP(G9,選手情報!$B$2:$I$51,2))</f>
        <v/>
      </c>
      <c r="I9" s="85" t="str">
        <f>IF(G9="","",VLOOKUP(G9,選手情報!$B$2:$I$51,4))</f>
        <v/>
      </c>
      <c r="J9" s="85" t="str">
        <f>IF(G9="","",VLOOKUP(G9,選手情報!$B$2:$I$51,5))</f>
        <v/>
      </c>
      <c r="K9" s="85" t="str">
        <f>IF(G9="","",VLOOKUP(G9,選手情報!$B$2:$I$51,8))</f>
        <v/>
      </c>
      <c r="O9" s="79">
        <v>7</v>
      </c>
    </row>
    <row r="10" spans="1:15" ht="18.75" customHeight="1" x14ac:dyDescent="0.15">
      <c r="A10" s="86"/>
      <c r="B10" s="87" t="str">
        <f>IF(A10="","",VLOOKUP(A10,選手情報!$B$2:$I$51,2))</f>
        <v/>
      </c>
      <c r="C10" s="85" t="str">
        <f>IF(A10="","",VLOOKUP(A10,選手情報!$B$2:$I$51,4))</f>
        <v/>
      </c>
      <c r="D10" s="85" t="str">
        <f>IF(A10="","",VLOOKUP(A10,選手情報!$B$2:$I$51,5))</f>
        <v/>
      </c>
      <c r="E10" s="85" t="str">
        <f>IF(A10="","",VLOOKUP(A10,選手情報!$B$2:$I$51,8))</f>
        <v/>
      </c>
      <c r="G10" s="86"/>
      <c r="H10" s="87" t="str">
        <f>IF(G10="","",VLOOKUP(G10,選手情報!$B$2:$I$51,2))</f>
        <v/>
      </c>
      <c r="I10" s="85" t="str">
        <f>IF(G10="","",VLOOKUP(G10,選手情報!$B$2:$I$51,4))</f>
        <v/>
      </c>
      <c r="J10" s="85" t="str">
        <f>IF(G10="","",VLOOKUP(G10,選手情報!$B$2:$I$51,5))</f>
        <v/>
      </c>
      <c r="K10" s="85" t="str">
        <f>IF(G10="","",VLOOKUP(G10,選手情報!$B$2:$I$51,8))</f>
        <v/>
      </c>
      <c r="O10" s="79">
        <v>8</v>
      </c>
    </row>
    <row r="11" spans="1:15" ht="18.75" customHeight="1" x14ac:dyDescent="0.15">
      <c r="A11" s="86"/>
      <c r="B11" s="87" t="str">
        <f>IF(A11="","",VLOOKUP(A11,選手情報!$B$2:$I$51,2))</f>
        <v/>
      </c>
      <c r="C11" s="85" t="str">
        <f>IF(A11="","",VLOOKUP(A11,選手情報!$B$2:$I$51,4))</f>
        <v/>
      </c>
      <c r="D11" s="85" t="str">
        <f>IF(A11="","",VLOOKUP(A11,選手情報!$B$2:$I$51,5))</f>
        <v/>
      </c>
      <c r="E11" s="85" t="str">
        <f>IF(A11="","",VLOOKUP(A11,選手情報!$B$2:$I$51,8))</f>
        <v/>
      </c>
      <c r="G11" s="86"/>
      <c r="H11" s="87" t="str">
        <f>IF(G11="","",VLOOKUP(G11,選手情報!$B$2:$I$51,2))</f>
        <v/>
      </c>
      <c r="I11" s="85" t="str">
        <f>IF(G11="","",VLOOKUP(G11,選手情報!$B$2:$I$51,4))</f>
        <v/>
      </c>
      <c r="J11" s="85" t="str">
        <f>IF(G11="","",VLOOKUP(G11,選手情報!$B$2:$I$51,5))</f>
        <v/>
      </c>
      <c r="K11" s="85" t="str">
        <f>IF(G11="","",VLOOKUP(G11,選手情報!$B$2:$I$51,8))</f>
        <v/>
      </c>
      <c r="O11" s="79">
        <v>9</v>
      </c>
    </row>
    <row r="12" spans="1:15" ht="18.75" customHeight="1" thickBot="1" x14ac:dyDescent="0.2">
      <c r="O12" s="79">
        <v>10</v>
      </c>
    </row>
    <row r="13" spans="1:15" ht="18.75" customHeight="1" thickBot="1" x14ac:dyDescent="0.2">
      <c r="A13" s="82"/>
      <c r="B13" s="83" t="s">
        <v>68</v>
      </c>
      <c r="C13" s="83"/>
      <c r="D13" s="128">
        <f>COUNTA(A15:A19)</f>
        <v>0</v>
      </c>
      <c r="E13" s="129"/>
      <c r="G13" s="82"/>
      <c r="H13" s="83" t="s">
        <v>67</v>
      </c>
      <c r="I13" s="83"/>
      <c r="J13" s="128">
        <f>COUNTA(G15:G19)</f>
        <v>0</v>
      </c>
      <c r="K13" s="129"/>
      <c r="O13" s="79">
        <v>11</v>
      </c>
    </row>
    <row r="14" spans="1:15" ht="18.75" customHeight="1" x14ac:dyDescent="0.15">
      <c r="A14" s="136" t="s">
        <v>45</v>
      </c>
      <c r="B14" s="137"/>
      <c r="C14" s="85" t="s">
        <v>46</v>
      </c>
      <c r="D14" s="85" t="s">
        <v>47</v>
      </c>
      <c r="E14" s="85" t="s">
        <v>97</v>
      </c>
      <c r="G14" s="136" t="s">
        <v>45</v>
      </c>
      <c r="H14" s="137"/>
      <c r="I14" s="85" t="s">
        <v>46</v>
      </c>
      <c r="J14" s="85" t="s">
        <v>47</v>
      </c>
      <c r="K14" s="85" t="s">
        <v>97</v>
      </c>
      <c r="O14" s="79">
        <v>12</v>
      </c>
    </row>
    <row r="15" spans="1:15" ht="18.75" customHeight="1" x14ac:dyDescent="0.15">
      <c r="A15" s="86"/>
      <c r="B15" s="87" t="str">
        <f>IF(A15="","",VLOOKUP(A15,選手情報!$B$2:$I$51,2))</f>
        <v/>
      </c>
      <c r="C15" s="85" t="str">
        <f>IF(A15="","",VLOOKUP(A15,選手情報!$B$2:$I$51,4))</f>
        <v/>
      </c>
      <c r="D15" s="85" t="str">
        <f>IF(A15="","",VLOOKUP(A15,選手情報!$B$2:$I$51,5))</f>
        <v/>
      </c>
      <c r="E15" s="85" t="str">
        <f>IF(A15="","",VLOOKUP(A15,選手情報!$B$2:$I$51,8))</f>
        <v/>
      </c>
      <c r="G15" s="86"/>
      <c r="H15" s="87" t="str">
        <f>IF(G15="","",VLOOKUP(G15,選手情報!$B$2:$I$51,2))</f>
        <v/>
      </c>
      <c r="I15" s="85" t="str">
        <f>IF(G15="","",VLOOKUP(G15,選手情報!$B$2:$I$51,4))</f>
        <v/>
      </c>
      <c r="J15" s="85" t="str">
        <f>IF(G15="","",VLOOKUP(G15,選手情報!$B$2:$I$51,5))</f>
        <v/>
      </c>
      <c r="K15" s="85" t="str">
        <f>IF(G15="","",VLOOKUP(G15,選手情報!$B$2:$I$51,8))</f>
        <v/>
      </c>
      <c r="O15" s="79">
        <v>13</v>
      </c>
    </row>
    <row r="16" spans="1:15" ht="18.75" customHeight="1" x14ac:dyDescent="0.15">
      <c r="A16" s="86"/>
      <c r="B16" s="87" t="str">
        <f>IF(A16="","",VLOOKUP(A16,選手情報!$B$2:$I$51,2))</f>
        <v/>
      </c>
      <c r="C16" s="85" t="str">
        <f>IF(A16="","",VLOOKUP(A16,選手情報!$B$2:$I$51,4))</f>
        <v/>
      </c>
      <c r="D16" s="85" t="str">
        <f>IF(A16="","",VLOOKUP(A16,選手情報!$B$2:$I$51,5))</f>
        <v/>
      </c>
      <c r="E16" s="85" t="str">
        <f>IF(A16="","",VLOOKUP(A16,選手情報!$B$2:$I$51,8))</f>
        <v/>
      </c>
      <c r="G16" s="86"/>
      <c r="H16" s="87" t="str">
        <f>IF(G16="","",VLOOKUP(G16,選手情報!$B$2:$I$51,2))</f>
        <v/>
      </c>
      <c r="I16" s="85" t="str">
        <f>IF(G16="","",VLOOKUP(G16,選手情報!$B$2:$I$51,4))</f>
        <v/>
      </c>
      <c r="J16" s="85" t="str">
        <f>IF(G16="","",VLOOKUP(G16,選手情報!$B$2:$I$51,5))</f>
        <v/>
      </c>
      <c r="K16" s="85" t="str">
        <f>IF(G16="","",VLOOKUP(G16,選手情報!$B$2:$I$51,8))</f>
        <v/>
      </c>
      <c r="O16" s="79">
        <v>14</v>
      </c>
    </row>
    <row r="17" spans="1:15" ht="18.75" customHeight="1" x14ac:dyDescent="0.15">
      <c r="A17" s="86"/>
      <c r="B17" s="87" t="str">
        <f>IF(A17="","",VLOOKUP(A17,選手情報!$B$2:$I$51,2))</f>
        <v/>
      </c>
      <c r="C17" s="85" t="str">
        <f>IF(A17="","",VLOOKUP(A17,選手情報!$B$2:$I$51,4))</f>
        <v/>
      </c>
      <c r="D17" s="85" t="str">
        <f>IF(A17="","",VLOOKUP(A17,選手情報!$B$2:$I$51,5))</f>
        <v/>
      </c>
      <c r="E17" s="85" t="str">
        <f>IF(A17="","",VLOOKUP(A17,選手情報!$B$2:$I$51,8))</f>
        <v/>
      </c>
      <c r="G17" s="86"/>
      <c r="H17" s="87" t="str">
        <f>IF(G17="","",VLOOKUP(G17,選手情報!$B$2:$I$51,2))</f>
        <v/>
      </c>
      <c r="I17" s="85" t="str">
        <f>IF(G17="","",VLOOKUP(G17,選手情報!$B$2:$I$51,4))</f>
        <v/>
      </c>
      <c r="J17" s="85" t="str">
        <f>IF(G17="","",VLOOKUP(G17,選手情報!$B$2:$I$51,5))</f>
        <v/>
      </c>
      <c r="K17" s="85" t="str">
        <f>IF(G17="","",VLOOKUP(G17,選手情報!$B$2:$I$51,8))</f>
        <v/>
      </c>
      <c r="O17" s="79">
        <v>15</v>
      </c>
    </row>
    <row r="18" spans="1:15" ht="18.75" customHeight="1" x14ac:dyDescent="0.15">
      <c r="A18" s="86"/>
      <c r="B18" s="87" t="str">
        <f>IF(A18="","",VLOOKUP(A18,選手情報!$B$2:$I$51,2))</f>
        <v/>
      </c>
      <c r="C18" s="85" t="str">
        <f>IF(A18="","",VLOOKUP(A18,選手情報!$B$2:$I$51,4))</f>
        <v/>
      </c>
      <c r="D18" s="85" t="str">
        <f>IF(A18="","",VLOOKUP(A18,選手情報!$B$2:$I$51,5))</f>
        <v/>
      </c>
      <c r="E18" s="85" t="str">
        <f>IF(A18="","",VLOOKUP(A18,選手情報!$B$2:$I$51,8))</f>
        <v/>
      </c>
      <c r="G18" s="86"/>
      <c r="H18" s="87" t="str">
        <f>IF(G18="","",VLOOKUP(G18,選手情報!$B$2:$I$51,2))</f>
        <v/>
      </c>
      <c r="I18" s="85" t="str">
        <f>IF(G18="","",VLOOKUP(G18,選手情報!$B$2:$I$51,4))</f>
        <v/>
      </c>
      <c r="J18" s="85" t="str">
        <f>IF(G18="","",VLOOKUP(G18,選手情報!$B$2:$I$51,5))</f>
        <v/>
      </c>
      <c r="K18" s="85" t="str">
        <f>IF(G18="","",VLOOKUP(G18,選手情報!$B$2:$I$51,8))</f>
        <v/>
      </c>
      <c r="O18" s="79">
        <v>16</v>
      </c>
    </row>
    <row r="19" spans="1:15" ht="18.75" customHeight="1" x14ac:dyDescent="0.15">
      <c r="A19" s="86"/>
      <c r="B19" s="87" t="str">
        <f>IF(A19="","",VLOOKUP(A19,選手情報!$B$2:$I$51,2))</f>
        <v/>
      </c>
      <c r="C19" s="85" t="str">
        <f>IF(A19="","",VLOOKUP(A19,選手情報!$B$2:$I$51,4))</f>
        <v/>
      </c>
      <c r="D19" s="85" t="str">
        <f>IF(A19="","",VLOOKUP(A19,選手情報!$B$2:$I$51,5))</f>
        <v/>
      </c>
      <c r="E19" s="85" t="str">
        <f>IF(A19="","",VLOOKUP(A19,選手情報!$B$2:$I$51,8))</f>
        <v/>
      </c>
      <c r="G19" s="86"/>
      <c r="H19" s="87" t="str">
        <f>IF(G19="","",VLOOKUP(G19,選手情報!$B$2:$I$51,2))</f>
        <v/>
      </c>
      <c r="I19" s="85" t="str">
        <f>IF(G19="","",VLOOKUP(G19,選手情報!$B$2:$I$51,4))</f>
        <v/>
      </c>
      <c r="J19" s="85" t="str">
        <f>IF(G19="","",VLOOKUP(G19,選手情報!$B$2:$I$51,5))</f>
        <v/>
      </c>
      <c r="K19" s="85" t="str">
        <f>IF(G19="","",VLOOKUP(G19,選手情報!$B$2:$I$51,8))</f>
        <v/>
      </c>
      <c r="O19" s="79">
        <v>17</v>
      </c>
    </row>
    <row r="20" spans="1:15" ht="18.75" customHeight="1" thickBot="1" x14ac:dyDescent="0.2">
      <c r="O20" s="79">
        <v>18</v>
      </c>
    </row>
    <row r="21" spans="1:15" ht="18.75" customHeight="1" thickBot="1" x14ac:dyDescent="0.2">
      <c r="A21" s="82"/>
      <c r="B21" s="83" t="s">
        <v>66</v>
      </c>
      <c r="C21" s="83"/>
      <c r="D21" s="128">
        <f>COUNTA(A23:A27)</f>
        <v>0</v>
      </c>
      <c r="E21" s="129"/>
      <c r="G21" s="82"/>
      <c r="H21" s="83" t="s">
        <v>65</v>
      </c>
      <c r="I21" s="83"/>
      <c r="J21" s="128">
        <f>COUNTA(G23:G27)</f>
        <v>0</v>
      </c>
      <c r="K21" s="129"/>
      <c r="O21" s="79">
        <v>19</v>
      </c>
    </row>
    <row r="22" spans="1:15" ht="18.75" customHeight="1" x14ac:dyDescent="0.15">
      <c r="A22" s="136" t="s">
        <v>45</v>
      </c>
      <c r="B22" s="137"/>
      <c r="C22" s="85" t="s">
        <v>46</v>
      </c>
      <c r="D22" s="85" t="s">
        <v>47</v>
      </c>
      <c r="E22" s="85" t="s">
        <v>97</v>
      </c>
      <c r="G22" s="136" t="s">
        <v>45</v>
      </c>
      <c r="H22" s="137"/>
      <c r="I22" s="85" t="s">
        <v>46</v>
      </c>
      <c r="J22" s="85" t="s">
        <v>47</v>
      </c>
      <c r="K22" s="85" t="s">
        <v>97</v>
      </c>
      <c r="O22" s="79">
        <v>20</v>
      </c>
    </row>
    <row r="23" spans="1:15" ht="18.75" customHeight="1" x14ac:dyDescent="0.15">
      <c r="A23" s="86"/>
      <c r="B23" s="87" t="str">
        <f>IF(A23="","",VLOOKUP(A23,選手情報!$B$2:$I$51,2))</f>
        <v/>
      </c>
      <c r="C23" s="85" t="str">
        <f>IF(A23="","",VLOOKUP(A23,選手情報!$B$2:$I$51,4))</f>
        <v/>
      </c>
      <c r="D23" s="85" t="str">
        <f>IF(A23="","",VLOOKUP(A23,選手情報!$B$2:$I$51,5))</f>
        <v/>
      </c>
      <c r="E23" s="85" t="str">
        <f>IF(A23="","",VLOOKUP(A23,選手情報!$B$2:$I$51,8))</f>
        <v/>
      </c>
      <c r="G23" s="86"/>
      <c r="H23" s="87" t="str">
        <f>IF(G23="","",VLOOKUP(G23,選手情報!$B$2:$I$51,2))</f>
        <v/>
      </c>
      <c r="I23" s="85" t="str">
        <f>IF(G23="","",VLOOKUP(G23,選手情報!$B$2:$I$51,4))</f>
        <v/>
      </c>
      <c r="J23" s="85" t="str">
        <f>IF(G23="","",VLOOKUP(G23,選手情報!$B$2:$I$51,5))</f>
        <v/>
      </c>
      <c r="K23" s="85" t="str">
        <f>IF(G23="","",VLOOKUP(G23,選手情報!$B$2:$I$51,8))</f>
        <v/>
      </c>
      <c r="O23" s="79">
        <v>21</v>
      </c>
    </row>
    <row r="24" spans="1:15" ht="18.75" customHeight="1" x14ac:dyDescent="0.15">
      <c r="A24" s="86"/>
      <c r="B24" s="87" t="str">
        <f>IF(A24="","",VLOOKUP(A24,選手情報!$B$2:$I$51,2))</f>
        <v/>
      </c>
      <c r="C24" s="85" t="str">
        <f>IF(A24="","",VLOOKUP(A24,選手情報!$B$2:$I$51,4))</f>
        <v/>
      </c>
      <c r="D24" s="85" t="str">
        <f>IF(A24="","",VLOOKUP(A24,選手情報!$B$2:$I$51,5))</f>
        <v/>
      </c>
      <c r="E24" s="85" t="str">
        <f>IF(A24="","",VLOOKUP(A24,選手情報!$B$2:$I$51,8))</f>
        <v/>
      </c>
      <c r="G24" s="86"/>
      <c r="H24" s="87" t="str">
        <f>IF(G24="","",VLOOKUP(G24,選手情報!$B$2:$I$51,2))</f>
        <v/>
      </c>
      <c r="I24" s="85" t="str">
        <f>IF(G24="","",VLOOKUP(G24,選手情報!$B$2:$I$51,4))</f>
        <v/>
      </c>
      <c r="J24" s="85" t="str">
        <f>IF(G24="","",VLOOKUP(G24,選手情報!$B$2:$I$51,5))</f>
        <v/>
      </c>
      <c r="K24" s="85" t="str">
        <f>IF(G24="","",VLOOKUP(G24,選手情報!$B$2:$I$51,8))</f>
        <v/>
      </c>
      <c r="O24" s="79">
        <v>22</v>
      </c>
    </row>
    <row r="25" spans="1:15" ht="18.75" customHeight="1" x14ac:dyDescent="0.15">
      <c r="A25" s="86"/>
      <c r="B25" s="87" t="str">
        <f>IF(A25="","",VLOOKUP(A25,選手情報!$B$2:$I$51,2))</f>
        <v/>
      </c>
      <c r="C25" s="85" t="str">
        <f>IF(A25="","",VLOOKUP(A25,選手情報!$B$2:$I$51,4))</f>
        <v/>
      </c>
      <c r="D25" s="85" t="str">
        <f>IF(A25="","",VLOOKUP(A25,選手情報!$B$2:$I$51,5))</f>
        <v/>
      </c>
      <c r="E25" s="85" t="str">
        <f>IF(A25="","",VLOOKUP(A25,選手情報!$B$2:$I$51,8))</f>
        <v/>
      </c>
      <c r="G25" s="86"/>
      <c r="H25" s="87" t="str">
        <f>IF(G25="","",VLOOKUP(G25,選手情報!$B$2:$I$51,2))</f>
        <v/>
      </c>
      <c r="I25" s="85" t="str">
        <f>IF(G25="","",VLOOKUP(G25,選手情報!$B$2:$I$51,4))</f>
        <v/>
      </c>
      <c r="J25" s="85" t="str">
        <f>IF(G25="","",VLOOKUP(G25,選手情報!$B$2:$I$51,5))</f>
        <v/>
      </c>
      <c r="K25" s="85" t="str">
        <f>IF(G25="","",VLOOKUP(G25,選手情報!$B$2:$I$51,8))</f>
        <v/>
      </c>
      <c r="O25" s="79">
        <v>23</v>
      </c>
    </row>
    <row r="26" spans="1:15" ht="18.75" customHeight="1" x14ac:dyDescent="0.15">
      <c r="A26" s="86"/>
      <c r="B26" s="87" t="str">
        <f>IF(A26="","",VLOOKUP(A26,選手情報!$B$2:$I$51,2))</f>
        <v/>
      </c>
      <c r="C26" s="85" t="str">
        <f>IF(A26="","",VLOOKUP(A26,選手情報!$B$2:$I$51,4))</f>
        <v/>
      </c>
      <c r="D26" s="85" t="str">
        <f>IF(A26="","",VLOOKUP(A26,選手情報!$B$2:$I$51,5))</f>
        <v/>
      </c>
      <c r="E26" s="85" t="str">
        <f>IF(A26="","",VLOOKUP(A26,選手情報!$B$2:$I$51,8))</f>
        <v/>
      </c>
      <c r="G26" s="86"/>
      <c r="H26" s="87" t="str">
        <f>IF(G26="","",VLOOKUP(G26,選手情報!$B$2:$I$51,2))</f>
        <v/>
      </c>
      <c r="I26" s="85" t="str">
        <f>IF(G26="","",VLOOKUP(G26,選手情報!$B$2:$I$51,4))</f>
        <v/>
      </c>
      <c r="J26" s="85" t="str">
        <f>IF(G26="","",VLOOKUP(G26,選手情報!$B$2:$I$51,5))</f>
        <v/>
      </c>
      <c r="K26" s="85" t="str">
        <f>IF(G26="","",VLOOKUP(G26,選手情報!$B$2:$I$51,8))</f>
        <v/>
      </c>
      <c r="O26" s="79">
        <v>24</v>
      </c>
    </row>
    <row r="27" spans="1:15" ht="18.75" customHeight="1" x14ac:dyDescent="0.15">
      <c r="A27" s="86"/>
      <c r="B27" s="87" t="str">
        <f>IF(A27="","",VLOOKUP(A27,選手情報!$B$2:$I$51,2))</f>
        <v/>
      </c>
      <c r="C27" s="85" t="str">
        <f>IF(A27="","",VLOOKUP(A27,選手情報!$B$2:$I$51,4))</f>
        <v/>
      </c>
      <c r="D27" s="85" t="str">
        <f>IF(A27="","",VLOOKUP(A27,選手情報!$B$2:$I$51,5))</f>
        <v/>
      </c>
      <c r="E27" s="85" t="str">
        <f>IF(A27="","",VLOOKUP(A27,選手情報!$B$2:$I$51,8))</f>
        <v/>
      </c>
      <c r="G27" s="86"/>
      <c r="H27" s="87" t="str">
        <f>IF(G27="","",VLOOKUP(G27,選手情報!$B$2:$I$51,2))</f>
        <v/>
      </c>
      <c r="I27" s="85" t="str">
        <f>IF(G27="","",VLOOKUP(G27,選手情報!$B$2:$I$51,4))</f>
        <v/>
      </c>
      <c r="J27" s="85" t="str">
        <f>IF(G27="","",VLOOKUP(G27,選手情報!$B$2:$I$51,5))</f>
        <v/>
      </c>
      <c r="K27" s="85" t="str">
        <f>IF(G27="","",VLOOKUP(G27,選手情報!$B$2:$I$51,8))</f>
        <v/>
      </c>
      <c r="O27" s="79">
        <v>25</v>
      </c>
    </row>
    <row r="28" spans="1:15" ht="18.75" customHeight="1" thickBot="1" x14ac:dyDescent="0.2">
      <c r="O28" s="79">
        <v>26</v>
      </c>
    </row>
    <row r="29" spans="1:15" ht="18.75" customHeight="1" thickBot="1" x14ac:dyDescent="0.2">
      <c r="A29" s="82"/>
      <c r="B29" s="83" t="s">
        <v>99</v>
      </c>
      <c r="C29" s="83"/>
      <c r="D29" s="128">
        <f>COUNTA(A31:A35)</f>
        <v>0</v>
      </c>
      <c r="E29" s="129"/>
      <c r="O29" s="79">
        <v>27</v>
      </c>
    </row>
    <row r="30" spans="1:15" ht="18.75" customHeight="1" x14ac:dyDescent="0.15">
      <c r="A30" s="136" t="s">
        <v>45</v>
      </c>
      <c r="B30" s="137"/>
      <c r="C30" s="85" t="s">
        <v>46</v>
      </c>
      <c r="D30" s="85" t="s">
        <v>47</v>
      </c>
      <c r="E30" s="85" t="s">
        <v>97</v>
      </c>
      <c r="O30" s="79">
        <v>28</v>
      </c>
    </row>
    <row r="31" spans="1:15" ht="18.75" customHeight="1" x14ac:dyDescent="0.15">
      <c r="A31" s="86"/>
      <c r="B31" s="87" t="str">
        <f>IF(A31="","",VLOOKUP(A31,選手情報!$B$2:$I$51,2))</f>
        <v/>
      </c>
      <c r="C31" s="85" t="str">
        <f>IF(A31="","",VLOOKUP(A31,選手情報!$B$2:$I$51,4))</f>
        <v/>
      </c>
      <c r="D31" s="85" t="str">
        <f>IF(A31="","",VLOOKUP(A31,選手情報!$B$2:$I$51,5))</f>
        <v/>
      </c>
      <c r="E31" s="85" t="str">
        <f>IF(A31="","",VLOOKUP(A31,選手情報!$B$2:$I$51,8))</f>
        <v/>
      </c>
      <c r="O31" s="79">
        <v>29</v>
      </c>
    </row>
    <row r="32" spans="1:15" ht="18.75" customHeight="1" x14ac:dyDescent="0.15">
      <c r="A32" s="86"/>
      <c r="B32" s="87" t="str">
        <f>IF(A32="","",VLOOKUP(A32,選手情報!$B$2:$I$51,2))</f>
        <v/>
      </c>
      <c r="C32" s="85" t="str">
        <f>IF(A32="","",VLOOKUP(A32,選手情報!$B$2:$I$51,4))</f>
        <v/>
      </c>
      <c r="D32" s="85" t="str">
        <f>IF(A32="","",VLOOKUP(A32,選手情報!$B$2:$I$51,5))</f>
        <v/>
      </c>
      <c r="E32" s="85" t="str">
        <f>IF(A32="","",VLOOKUP(A32,選手情報!$B$2:$I$51,8))</f>
        <v/>
      </c>
      <c r="O32" s="79">
        <v>30</v>
      </c>
    </row>
    <row r="33" spans="1:13" ht="18.75" customHeight="1" x14ac:dyDescent="0.15">
      <c r="A33" s="86"/>
      <c r="B33" s="87" t="str">
        <f>IF(A33="","",VLOOKUP(A33,選手情報!$B$2:$I$51,2))</f>
        <v/>
      </c>
      <c r="C33" s="85" t="str">
        <f>IF(A33="","",VLOOKUP(A33,選手情報!$B$2:$I$51,4))</f>
        <v/>
      </c>
      <c r="D33" s="85" t="str">
        <f>IF(A33="","",VLOOKUP(A33,選手情報!$B$2:$I$51,5))</f>
        <v/>
      </c>
      <c r="E33" s="85" t="str">
        <f>IF(A33="","",VLOOKUP(A33,選手情報!$B$2:$I$51,8))</f>
        <v/>
      </c>
    </row>
    <row r="34" spans="1:13" ht="18.75" customHeight="1" x14ac:dyDescent="0.15">
      <c r="A34" s="86"/>
      <c r="B34" s="87" t="str">
        <f>IF(A34="","",VLOOKUP(A34,選手情報!$B$2:$I$51,2))</f>
        <v/>
      </c>
      <c r="C34" s="85" t="str">
        <f>IF(A34="","",VLOOKUP(A34,選手情報!$B$2:$I$51,4))</f>
        <v/>
      </c>
      <c r="D34" s="85" t="str">
        <f>IF(A34="","",VLOOKUP(A34,選手情報!$B$2:$I$51,5))</f>
        <v/>
      </c>
      <c r="E34" s="85" t="str">
        <f>IF(A34="","",VLOOKUP(A34,選手情報!$B$2:$I$51,8))</f>
        <v/>
      </c>
    </row>
    <row r="35" spans="1:13" ht="18.75" customHeight="1" x14ac:dyDescent="0.15">
      <c r="A35" s="86"/>
      <c r="B35" s="87" t="str">
        <f>IF(A35="","",VLOOKUP(A35,選手情報!$B$2:$I$51,2))</f>
        <v/>
      </c>
      <c r="C35" s="85" t="str">
        <f>IF(A35="","",VLOOKUP(A35,選手情報!$B$2:$I$51,4))</f>
        <v/>
      </c>
      <c r="D35" s="85" t="str">
        <f>IF(A35="","",VLOOKUP(A35,選手情報!$B$2:$I$51,5))</f>
        <v/>
      </c>
      <c r="E35" s="85" t="str">
        <f>IF(A35="","",VLOOKUP(A35,選手情報!$B$2:$I$51,8))</f>
        <v/>
      </c>
    </row>
    <row r="36" spans="1:13" ht="18.75" customHeight="1" x14ac:dyDescent="0.15"/>
    <row r="37" spans="1:13" ht="18.75" customHeight="1" x14ac:dyDescent="0.15">
      <c r="A37" s="78" t="s">
        <v>112</v>
      </c>
      <c r="B37" s="79" t="s">
        <v>109</v>
      </c>
      <c r="D37" s="130" t="str">
        <f>Sheet1!$E$6</f>
        <v>５月１６日</v>
      </c>
      <c r="E37" s="130"/>
      <c r="F37" s="130"/>
      <c r="G37" s="130"/>
      <c r="H37" s="80" t="s">
        <v>64</v>
      </c>
    </row>
    <row r="38" spans="1:13" ht="18.75" customHeight="1" thickBot="1" x14ac:dyDescent="0.2"/>
    <row r="39" spans="1:13" ht="18.75" customHeight="1" thickBot="1" x14ac:dyDescent="0.2">
      <c r="A39" s="133" t="str">
        <f>IF(基本情報!$C$4="","",基本情報!$C$4)</f>
        <v/>
      </c>
      <c r="B39" s="134"/>
      <c r="C39" s="134"/>
      <c r="D39" s="135"/>
      <c r="M39" s="81" t="s">
        <v>85</v>
      </c>
    </row>
    <row r="40" spans="1:13" ht="18.75" customHeight="1" thickBot="1" x14ac:dyDescent="0.2"/>
    <row r="41" spans="1:13" ht="18.75" customHeight="1" thickBot="1" x14ac:dyDescent="0.2">
      <c r="A41" s="82"/>
      <c r="B41" s="83" t="s">
        <v>100</v>
      </c>
      <c r="C41" s="83"/>
      <c r="D41" s="128">
        <f>COUNTA(A43:A47)</f>
        <v>0</v>
      </c>
      <c r="E41" s="129"/>
      <c r="G41" s="82"/>
      <c r="H41" s="83" t="s">
        <v>71</v>
      </c>
      <c r="I41" s="83"/>
      <c r="J41" s="128">
        <f>COUNTA(G43:G47)</f>
        <v>0</v>
      </c>
      <c r="K41" s="129"/>
    </row>
    <row r="42" spans="1:13" ht="18.75" customHeight="1" x14ac:dyDescent="0.15">
      <c r="A42" s="131" t="s">
        <v>45</v>
      </c>
      <c r="B42" s="132"/>
      <c r="C42" s="84" t="s">
        <v>46</v>
      </c>
      <c r="D42" s="84" t="s">
        <v>47</v>
      </c>
      <c r="E42" s="84" t="s">
        <v>97</v>
      </c>
      <c r="G42" s="136" t="s">
        <v>45</v>
      </c>
      <c r="H42" s="137"/>
      <c r="I42" s="85" t="s">
        <v>46</v>
      </c>
      <c r="J42" s="85" t="s">
        <v>47</v>
      </c>
      <c r="K42" s="85" t="s">
        <v>97</v>
      </c>
    </row>
    <row r="43" spans="1:13" ht="18.75" customHeight="1" x14ac:dyDescent="0.15">
      <c r="A43" s="88"/>
      <c r="B43" s="87" t="str">
        <f>IF(A43="","",VLOOKUP(A43,選手情報!$L$2:$S$31,2))</f>
        <v/>
      </c>
      <c r="C43" s="87" t="str">
        <f>IF(A43="","",VLOOKUP(A43,選手情報!$L$2:$S$31,4))</f>
        <v/>
      </c>
      <c r="D43" s="87" t="str">
        <f>IF(A43="","",VLOOKUP(A43,選手情報!$L$2:$S$31,5))</f>
        <v/>
      </c>
      <c r="E43" s="87" t="str">
        <f>IF(A43="","",VLOOKUP(A43,選手情報!$L$2:$S$31,8))</f>
        <v/>
      </c>
      <c r="G43" s="88"/>
      <c r="H43" s="87" t="str">
        <f>IF(G43="","",VLOOKUP(G43,選手情報!$L$2:$S$31,2))</f>
        <v/>
      </c>
      <c r="I43" s="87" t="str">
        <f>IF(G43="","",VLOOKUP(G43,選手情報!$L$2:$S$31,4))</f>
        <v/>
      </c>
      <c r="J43" s="87" t="str">
        <f>IF(G43="","",VLOOKUP(G43,選手情報!$L$2:$S$31,5))</f>
        <v/>
      </c>
      <c r="K43" s="87" t="str">
        <f>IF(G43="","",VLOOKUP(G43,選手情報!$L$2:$S$31,8))</f>
        <v/>
      </c>
    </row>
    <row r="44" spans="1:13" ht="18.75" customHeight="1" x14ac:dyDescent="0.15">
      <c r="A44" s="88"/>
      <c r="B44" s="87" t="str">
        <f>IF(A44="","",VLOOKUP(A44,選手情報!$L$2:$S$31,2))</f>
        <v/>
      </c>
      <c r="C44" s="87" t="str">
        <f>IF(A44="","",VLOOKUP(A44,選手情報!$L$2:$S$31,4))</f>
        <v/>
      </c>
      <c r="D44" s="87" t="str">
        <f>IF(A44="","",VLOOKUP(A44,選手情報!$L$2:$S$31,5))</f>
        <v/>
      </c>
      <c r="E44" s="87" t="str">
        <f>IF(A44="","",VLOOKUP(A44,選手情報!$L$2:$S$31,8))</f>
        <v/>
      </c>
      <c r="G44" s="88"/>
      <c r="H44" s="87" t="str">
        <f>IF(G44="","",VLOOKUP(G44,選手情報!$L$2:$S$31,2))</f>
        <v/>
      </c>
      <c r="I44" s="87" t="str">
        <f>IF(G44="","",VLOOKUP(G44,選手情報!$L$2:$S$31,4))</f>
        <v/>
      </c>
      <c r="J44" s="87" t="str">
        <f>IF(G44="","",VLOOKUP(G44,選手情報!$L$2:$S$31,5))</f>
        <v/>
      </c>
      <c r="K44" s="87" t="str">
        <f>IF(G44="","",VLOOKUP(G44,選手情報!$L$2:$S$31,8))</f>
        <v/>
      </c>
    </row>
    <row r="45" spans="1:13" ht="18.75" customHeight="1" x14ac:dyDescent="0.15">
      <c r="A45" s="88"/>
      <c r="B45" s="87" t="str">
        <f>IF(A45="","",VLOOKUP(A45,選手情報!$L$2:$S$31,2))</f>
        <v/>
      </c>
      <c r="C45" s="87" t="str">
        <f>IF(A45="","",VLOOKUP(A45,選手情報!$L$2:$S$31,4))</f>
        <v/>
      </c>
      <c r="D45" s="87" t="str">
        <f>IF(A45="","",VLOOKUP(A45,選手情報!$L$2:$S$31,5))</f>
        <v/>
      </c>
      <c r="E45" s="87" t="str">
        <f>IF(A45="","",VLOOKUP(A45,選手情報!$L$2:$S$31,8))</f>
        <v/>
      </c>
      <c r="G45" s="88"/>
      <c r="H45" s="87" t="str">
        <f>IF(G45="","",VLOOKUP(G45,選手情報!$L$2:$S$31,2))</f>
        <v/>
      </c>
      <c r="I45" s="87" t="str">
        <f>IF(G45="","",VLOOKUP(G45,選手情報!$L$2:$S$31,4))</f>
        <v/>
      </c>
      <c r="J45" s="87" t="str">
        <f>IF(G45="","",VLOOKUP(G45,選手情報!$L$2:$S$31,5))</f>
        <v/>
      </c>
      <c r="K45" s="87" t="str">
        <f>IF(G45="","",VLOOKUP(G45,選手情報!$L$2:$S$31,8))</f>
        <v/>
      </c>
    </row>
    <row r="46" spans="1:13" ht="18.75" customHeight="1" x14ac:dyDescent="0.15">
      <c r="A46" s="88"/>
      <c r="B46" s="87" t="str">
        <f>IF(A46="","",VLOOKUP(A46,選手情報!$L$2:$S$31,2))</f>
        <v/>
      </c>
      <c r="C46" s="87" t="str">
        <f>IF(A46="","",VLOOKUP(A46,選手情報!$L$2:$S$31,4))</f>
        <v/>
      </c>
      <c r="D46" s="87" t="str">
        <f>IF(A46="","",VLOOKUP(A46,選手情報!$L$2:$S$31,5))</f>
        <v/>
      </c>
      <c r="E46" s="87" t="str">
        <f>IF(A46="","",VLOOKUP(A46,選手情報!$L$2:$S$31,8))</f>
        <v/>
      </c>
      <c r="G46" s="88"/>
      <c r="H46" s="87" t="str">
        <f>IF(G46="","",VLOOKUP(G46,選手情報!$L$2:$S$31,2))</f>
        <v/>
      </c>
      <c r="I46" s="87" t="str">
        <f>IF(G46="","",VLOOKUP(G46,選手情報!$L$2:$S$31,4))</f>
        <v/>
      </c>
      <c r="J46" s="87" t="str">
        <f>IF(G46="","",VLOOKUP(G46,選手情報!$L$2:$S$31,5))</f>
        <v/>
      </c>
      <c r="K46" s="87" t="str">
        <f>IF(G46="","",VLOOKUP(G46,選手情報!$L$2:$S$31,8))</f>
        <v/>
      </c>
    </row>
    <row r="47" spans="1:13" ht="18.75" customHeight="1" x14ac:dyDescent="0.15">
      <c r="A47" s="88"/>
      <c r="B47" s="87" t="str">
        <f>IF(A47="","",VLOOKUP(A47,選手情報!$L$2:$S$31,2))</f>
        <v/>
      </c>
      <c r="C47" s="87" t="str">
        <f>IF(A47="","",VLOOKUP(A47,選手情報!$L$2:$S$31,4))</f>
        <v/>
      </c>
      <c r="D47" s="87" t="str">
        <f>IF(A47="","",VLOOKUP(A47,選手情報!$L$2:$S$31,5))</f>
        <v/>
      </c>
      <c r="E47" s="87" t="str">
        <f>IF(A47="","",VLOOKUP(A47,選手情報!$L$2:$S$31,8))</f>
        <v/>
      </c>
      <c r="G47" s="88"/>
      <c r="H47" s="87" t="str">
        <f>IF(G47="","",VLOOKUP(G47,選手情報!$L$2:$S$31,2))</f>
        <v/>
      </c>
      <c r="I47" s="87" t="str">
        <f>IF(G47="","",VLOOKUP(G47,選手情報!$L$2:$S$31,4))</f>
        <v/>
      </c>
      <c r="J47" s="87" t="str">
        <f>IF(G47="","",VLOOKUP(G47,選手情報!$L$2:$S$31,5))</f>
        <v/>
      </c>
      <c r="K47" s="87" t="str">
        <f>IF(G47="","",VLOOKUP(G47,選手情報!$L$2:$S$31,8))</f>
        <v/>
      </c>
    </row>
    <row r="48" spans="1:13" ht="18.75" customHeight="1" thickBot="1" x14ac:dyDescent="0.2"/>
    <row r="49" spans="1:11" ht="18.75" customHeight="1" thickBot="1" x14ac:dyDescent="0.2">
      <c r="A49" s="82"/>
      <c r="B49" s="83" t="s">
        <v>74</v>
      </c>
      <c r="C49" s="83"/>
      <c r="D49" s="128">
        <f>COUNTA(A51:A55)</f>
        <v>0</v>
      </c>
      <c r="E49" s="129"/>
      <c r="G49" s="82"/>
      <c r="H49" s="83" t="s">
        <v>72</v>
      </c>
      <c r="I49" s="83"/>
      <c r="J49" s="128">
        <f>COUNTA(G51:G55)</f>
        <v>0</v>
      </c>
      <c r="K49" s="129"/>
    </row>
    <row r="50" spans="1:11" ht="18.75" customHeight="1" x14ac:dyDescent="0.15">
      <c r="A50" s="136" t="s">
        <v>45</v>
      </c>
      <c r="B50" s="137"/>
      <c r="C50" s="85" t="s">
        <v>46</v>
      </c>
      <c r="D50" s="85" t="s">
        <v>47</v>
      </c>
      <c r="E50" s="85" t="s">
        <v>97</v>
      </c>
      <c r="G50" s="136" t="s">
        <v>45</v>
      </c>
      <c r="H50" s="137"/>
      <c r="I50" s="85" t="s">
        <v>46</v>
      </c>
      <c r="J50" s="85" t="s">
        <v>47</v>
      </c>
      <c r="K50" s="85" t="s">
        <v>97</v>
      </c>
    </row>
    <row r="51" spans="1:11" ht="18.75" customHeight="1" x14ac:dyDescent="0.15">
      <c r="A51" s="88"/>
      <c r="B51" s="87" t="str">
        <f>IF(A51="","",VLOOKUP(A51,選手情報!$L$2:$S$31,2))</f>
        <v/>
      </c>
      <c r="C51" s="87" t="str">
        <f>IF(A51="","",VLOOKUP(A51,選手情報!$L$2:$S$31,4))</f>
        <v/>
      </c>
      <c r="D51" s="87" t="str">
        <f>IF(A51="","",VLOOKUP(A51,選手情報!$L$2:$S$31,5))</f>
        <v/>
      </c>
      <c r="E51" s="87" t="str">
        <f>IF(A51="","",VLOOKUP(A51,選手情報!$L$2:$S$31,8))</f>
        <v/>
      </c>
      <c r="G51" s="88"/>
      <c r="H51" s="87" t="str">
        <f>IF(G51="","",VLOOKUP(G51,選手情報!$L$2:$S$31,2))</f>
        <v/>
      </c>
      <c r="I51" s="87" t="str">
        <f>IF(G51="","",VLOOKUP(G51,選手情報!$L$2:$S$31,4))</f>
        <v/>
      </c>
      <c r="J51" s="87" t="str">
        <f>IF(G51="","",VLOOKUP(G51,選手情報!$L$2:$S$31,5))</f>
        <v/>
      </c>
      <c r="K51" s="87" t="str">
        <f>IF(G51="","",VLOOKUP(G51,選手情報!$L$2:$S$31,8))</f>
        <v/>
      </c>
    </row>
    <row r="52" spans="1:11" ht="18.75" customHeight="1" x14ac:dyDescent="0.15">
      <c r="A52" s="88"/>
      <c r="B52" s="87" t="str">
        <f>IF(A52="","",VLOOKUP(A52,選手情報!$L$2:$S$31,2))</f>
        <v/>
      </c>
      <c r="C52" s="87" t="str">
        <f>IF(A52="","",VLOOKUP(A52,選手情報!$L$2:$S$31,4))</f>
        <v/>
      </c>
      <c r="D52" s="87" t="str">
        <f>IF(A52="","",VLOOKUP(A52,選手情報!$L$2:$S$31,5))</f>
        <v/>
      </c>
      <c r="E52" s="87" t="str">
        <f>IF(A52="","",VLOOKUP(A52,選手情報!$L$2:$S$31,8))</f>
        <v/>
      </c>
      <c r="G52" s="88"/>
      <c r="H52" s="87" t="str">
        <f>IF(G52="","",VLOOKUP(G52,選手情報!$L$2:$S$31,2))</f>
        <v/>
      </c>
      <c r="I52" s="87" t="str">
        <f>IF(G52="","",VLOOKUP(G52,選手情報!$L$2:$S$31,4))</f>
        <v/>
      </c>
      <c r="J52" s="87" t="str">
        <f>IF(G52="","",VLOOKUP(G52,選手情報!$L$2:$S$31,5))</f>
        <v/>
      </c>
      <c r="K52" s="87" t="str">
        <f>IF(G52="","",VLOOKUP(G52,選手情報!$L$2:$S$31,8))</f>
        <v/>
      </c>
    </row>
    <row r="53" spans="1:11" ht="18.75" customHeight="1" x14ac:dyDescent="0.15">
      <c r="A53" s="88"/>
      <c r="B53" s="87" t="str">
        <f>IF(A53="","",VLOOKUP(A53,選手情報!$L$2:$S$31,2))</f>
        <v/>
      </c>
      <c r="C53" s="87" t="str">
        <f>IF(A53="","",VLOOKUP(A53,選手情報!$L$2:$S$31,4))</f>
        <v/>
      </c>
      <c r="D53" s="87" t="str">
        <f>IF(A53="","",VLOOKUP(A53,選手情報!$L$2:$S$31,5))</f>
        <v/>
      </c>
      <c r="E53" s="87" t="str">
        <f>IF(A53="","",VLOOKUP(A53,選手情報!$L$2:$S$31,8))</f>
        <v/>
      </c>
      <c r="G53" s="88"/>
      <c r="H53" s="87" t="str">
        <f>IF(G53="","",VLOOKUP(G53,選手情報!$L$2:$S$31,2))</f>
        <v/>
      </c>
      <c r="I53" s="87" t="str">
        <f>IF(G53="","",VLOOKUP(G53,選手情報!$L$2:$S$31,4))</f>
        <v/>
      </c>
      <c r="J53" s="87" t="str">
        <f>IF(G53="","",VLOOKUP(G53,選手情報!$L$2:$S$31,5))</f>
        <v/>
      </c>
      <c r="K53" s="87" t="str">
        <f>IF(G53="","",VLOOKUP(G53,選手情報!$L$2:$S$31,8))</f>
        <v/>
      </c>
    </row>
    <row r="54" spans="1:11" ht="18.75" customHeight="1" x14ac:dyDescent="0.15">
      <c r="A54" s="88"/>
      <c r="B54" s="87" t="str">
        <f>IF(A54="","",VLOOKUP(A54,選手情報!$L$2:$S$31,2))</f>
        <v/>
      </c>
      <c r="C54" s="87" t="str">
        <f>IF(A54="","",VLOOKUP(A54,選手情報!$L$2:$S$31,4))</f>
        <v/>
      </c>
      <c r="D54" s="87" t="str">
        <f>IF(A54="","",VLOOKUP(A54,選手情報!$L$2:$S$31,5))</f>
        <v/>
      </c>
      <c r="E54" s="87" t="str">
        <f>IF(A54="","",VLOOKUP(A54,選手情報!$L$2:$S$31,8))</f>
        <v/>
      </c>
      <c r="G54" s="88"/>
      <c r="H54" s="87" t="str">
        <f>IF(G54="","",VLOOKUP(G54,選手情報!$L$2:$S$31,2))</f>
        <v/>
      </c>
      <c r="I54" s="87" t="str">
        <f>IF(G54="","",VLOOKUP(G54,選手情報!$L$2:$S$31,4))</f>
        <v/>
      </c>
      <c r="J54" s="87" t="str">
        <f>IF(G54="","",VLOOKUP(G54,選手情報!$L$2:$S$31,5))</f>
        <v/>
      </c>
      <c r="K54" s="87" t="str">
        <f>IF(G54="","",VLOOKUP(G54,選手情報!$L$2:$S$31,8))</f>
        <v/>
      </c>
    </row>
    <row r="55" spans="1:11" ht="18.75" customHeight="1" x14ac:dyDescent="0.15">
      <c r="A55" s="88"/>
      <c r="B55" s="87" t="str">
        <f>IF(A55="","",VLOOKUP(A55,選手情報!$L$2:$S$31,2))</f>
        <v/>
      </c>
      <c r="C55" s="87" t="str">
        <f>IF(A55="","",VLOOKUP(A55,選手情報!$L$2:$S$31,4))</f>
        <v/>
      </c>
      <c r="D55" s="87" t="str">
        <f>IF(A55="","",VLOOKUP(A55,選手情報!$L$2:$S$31,5))</f>
        <v/>
      </c>
      <c r="E55" s="87" t="str">
        <f>IF(A55="","",VLOOKUP(A55,選手情報!$L$2:$S$31,8))</f>
        <v/>
      </c>
      <c r="G55" s="88"/>
      <c r="H55" s="87" t="str">
        <f>IF(G55="","",VLOOKUP(G55,選手情報!$L$2:$S$31,2))</f>
        <v/>
      </c>
      <c r="I55" s="87" t="str">
        <f>IF(G55="","",VLOOKUP(G55,選手情報!$L$2:$S$31,4))</f>
        <v/>
      </c>
      <c r="J55" s="87" t="str">
        <f>IF(G55="","",VLOOKUP(G55,選手情報!$L$2:$S$31,5))</f>
        <v/>
      </c>
      <c r="K55" s="87" t="str">
        <f>IF(G55="","",VLOOKUP(G55,選手情報!$L$2:$S$31,8))</f>
        <v/>
      </c>
    </row>
    <row r="56" spans="1:11" ht="18.75" customHeight="1" thickBot="1" x14ac:dyDescent="0.2"/>
    <row r="57" spans="1:11" ht="18.75" customHeight="1" thickBot="1" x14ac:dyDescent="0.2">
      <c r="A57" s="82"/>
      <c r="B57" s="83" t="s">
        <v>73</v>
      </c>
      <c r="C57" s="83"/>
      <c r="D57" s="128">
        <f>COUNTA(A59:A63)</f>
        <v>0</v>
      </c>
      <c r="E57" s="129"/>
      <c r="G57" s="82"/>
      <c r="H57" s="83" t="s">
        <v>101</v>
      </c>
      <c r="I57" s="83"/>
      <c r="J57" s="128">
        <f>COUNTA(G59:G63)</f>
        <v>0</v>
      </c>
      <c r="K57" s="129"/>
    </row>
    <row r="58" spans="1:11" ht="18.75" customHeight="1" x14ac:dyDescent="0.15">
      <c r="A58" s="136" t="s">
        <v>45</v>
      </c>
      <c r="B58" s="137"/>
      <c r="C58" s="85" t="s">
        <v>46</v>
      </c>
      <c r="D58" s="85" t="s">
        <v>47</v>
      </c>
      <c r="E58" s="85" t="s">
        <v>97</v>
      </c>
      <c r="G58" s="136" t="s">
        <v>45</v>
      </c>
      <c r="H58" s="137"/>
      <c r="I58" s="85" t="s">
        <v>46</v>
      </c>
      <c r="J58" s="85" t="s">
        <v>47</v>
      </c>
      <c r="K58" s="85" t="s">
        <v>97</v>
      </c>
    </row>
    <row r="59" spans="1:11" ht="18.75" customHeight="1" x14ac:dyDescent="0.15">
      <c r="A59" s="88"/>
      <c r="B59" s="87" t="str">
        <f>IF(A59="","",VLOOKUP(A59,選手情報!$L$2:$S$31,2))</f>
        <v/>
      </c>
      <c r="C59" s="87" t="str">
        <f>IF(A59="","",VLOOKUP(A59,選手情報!$L$2:$S$31,4))</f>
        <v/>
      </c>
      <c r="D59" s="87" t="str">
        <f>IF(A59="","",VLOOKUP(A59,選手情報!$L$2:$S$31,5))</f>
        <v/>
      </c>
      <c r="E59" s="87" t="str">
        <f>IF(A59="","",VLOOKUP(A59,選手情報!$L$2:$S$31,8))</f>
        <v/>
      </c>
      <c r="G59" s="88"/>
      <c r="H59" s="87" t="str">
        <f>IF(G59="","",VLOOKUP(G59,選手情報!$L$2:$S$31,2))</f>
        <v/>
      </c>
      <c r="I59" s="87" t="str">
        <f>IF(G59="","",VLOOKUP(G59,選手情報!$L$2:$S$31,4))</f>
        <v/>
      </c>
      <c r="J59" s="87" t="str">
        <f>IF(G59="","",VLOOKUP(G59,選手情報!$L$2:$S$31,5))</f>
        <v/>
      </c>
      <c r="K59" s="87" t="str">
        <f>IF(G59="","",VLOOKUP(G59,選手情報!$L$2:$S$31,8))</f>
        <v/>
      </c>
    </row>
    <row r="60" spans="1:11" ht="18.75" customHeight="1" x14ac:dyDescent="0.15">
      <c r="A60" s="88"/>
      <c r="B60" s="87" t="str">
        <f>IF(A60="","",VLOOKUP(A60,選手情報!$L$2:$S$31,2))</f>
        <v/>
      </c>
      <c r="C60" s="87" t="str">
        <f>IF(A60="","",VLOOKUP(A60,選手情報!$L$2:$S$31,4))</f>
        <v/>
      </c>
      <c r="D60" s="87" t="str">
        <f>IF(A60="","",VLOOKUP(A60,選手情報!$L$2:$S$31,5))</f>
        <v/>
      </c>
      <c r="E60" s="87" t="str">
        <f>IF(A60="","",VLOOKUP(A60,選手情報!$L$2:$S$31,8))</f>
        <v/>
      </c>
      <c r="G60" s="88"/>
      <c r="H60" s="87" t="str">
        <f>IF(G60="","",VLOOKUP(G60,選手情報!$L$2:$S$31,2))</f>
        <v/>
      </c>
      <c r="I60" s="87" t="str">
        <f>IF(G60="","",VLOOKUP(G60,選手情報!$L$2:$S$31,4))</f>
        <v/>
      </c>
      <c r="J60" s="87" t="str">
        <f>IF(G60="","",VLOOKUP(G60,選手情報!$L$2:$S$31,5))</f>
        <v/>
      </c>
      <c r="K60" s="87" t="str">
        <f>IF(G60="","",VLOOKUP(G60,選手情報!$L$2:$S$31,8))</f>
        <v/>
      </c>
    </row>
    <row r="61" spans="1:11" ht="18.75" customHeight="1" x14ac:dyDescent="0.15">
      <c r="A61" s="88"/>
      <c r="B61" s="87" t="str">
        <f>IF(A61="","",VLOOKUP(A61,選手情報!$L$2:$S$31,2))</f>
        <v/>
      </c>
      <c r="C61" s="87" t="str">
        <f>IF(A61="","",VLOOKUP(A61,選手情報!$L$2:$S$31,4))</f>
        <v/>
      </c>
      <c r="D61" s="87" t="str">
        <f>IF(A61="","",VLOOKUP(A61,選手情報!$L$2:$S$31,5))</f>
        <v/>
      </c>
      <c r="E61" s="87" t="str">
        <f>IF(A61="","",VLOOKUP(A61,選手情報!$L$2:$S$31,8))</f>
        <v/>
      </c>
      <c r="G61" s="88"/>
      <c r="H61" s="87" t="str">
        <f>IF(G61="","",VLOOKUP(G61,選手情報!$L$2:$S$31,2))</f>
        <v/>
      </c>
      <c r="I61" s="87" t="str">
        <f>IF(G61="","",VLOOKUP(G61,選手情報!$L$2:$S$31,4))</f>
        <v/>
      </c>
      <c r="J61" s="87" t="str">
        <f>IF(G61="","",VLOOKUP(G61,選手情報!$L$2:$S$31,5))</f>
        <v/>
      </c>
      <c r="K61" s="87" t="str">
        <f>IF(G61="","",VLOOKUP(G61,選手情報!$L$2:$S$31,8))</f>
        <v/>
      </c>
    </row>
    <row r="62" spans="1:11" ht="18.75" customHeight="1" x14ac:dyDescent="0.15">
      <c r="A62" s="88"/>
      <c r="B62" s="87" t="str">
        <f>IF(A62="","",VLOOKUP(A62,選手情報!$L$2:$S$31,2))</f>
        <v/>
      </c>
      <c r="C62" s="87" t="str">
        <f>IF(A62="","",VLOOKUP(A62,選手情報!$L$2:$S$31,4))</f>
        <v/>
      </c>
      <c r="D62" s="87" t="str">
        <f>IF(A62="","",VLOOKUP(A62,選手情報!$L$2:$S$31,5))</f>
        <v/>
      </c>
      <c r="E62" s="87" t="str">
        <f>IF(A62="","",VLOOKUP(A62,選手情報!$L$2:$S$31,8))</f>
        <v/>
      </c>
      <c r="G62" s="88"/>
      <c r="H62" s="87" t="str">
        <f>IF(G62="","",VLOOKUP(G62,選手情報!$L$2:$S$31,2))</f>
        <v/>
      </c>
      <c r="I62" s="87" t="str">
        <f>IF(G62="","",VLOOKUP(G62,選手情報!$L$2:$S$31,4))</f>
        <v/>
      </c>
      <c r="J62" s="87" t="str">
        <f>IF(G62="","",VLOOKUP(G62,選手情報!$L$2:$S$31,5))</f>
        <v/>
      </c>
      <c r="K62" s="87" t="str">
        <f>IF(G62="","",VLOOKUP(G62,選手情報!$L$2:$S$31,8))</f>
        <v/>
      </c>
    </row>
    <row r="63" spans="1:11" ht="18.75" customHeight="1" x14ac:dyDescent="0.15">
      <c r="A63" s="88"/>
      <c r="B63" s="87" t="str">
        <f>IF(A63="","",VLOOKUP(A63,選手情報!$L$2:$S$31,2))</f>
        <v/>
      </c>
      <c r="C63" s="87" t="str">
        <f>IF(A63="","",VLOOKUP(A63,選手情報!$L$2:$S$31,4))</f>
        <v/>
      </c>
      <c r="D63" s="87" t="str">
        <f>IF(A63="","",VLOOKUP(A63,選手情報!$L$2:$S$31,5))</f>
        <v/>
      </c>
      <c r="E63" s="87" t="str">
        <f>IF(A63="","",VLOOKUP(A63,選手情報!$L$2:$S$31,8))</f>
        <v/>
      </c>
      <c r="G63" s="88"/>
      <c r="H63" s="87" t="str">
        <f>IF(G63="","",VLOOKUP(G63,選手情報!$L$2:$S$31,2))</f>
        <v/>
      </c>
      <c r="I63" s="87" t="str">
        <f>IF(G63="","",VLOOKUP(G63,選手情報!$L$2:$S$31,4))</f>
        <v/>
      </c>
      <c r="J63" s="87" t="str">
        <f>IF(G63="","",VLOOKUP(G63,選手情報!$L$2:$S$31,5))</f>
        <v/>
      </c>
      <c r="K63" s="87" t="str">
        <f>IF(G63="","",VLOOKUP(G63,選手情報!$L$2:$S$31,8))</f>
        <v/>
      </c>
    </row>
    <row r="64" spans="1:11" ht="18.75" customHeight="1" thickBot="1" x14ac:dyDescent="0.2"/>
    <row r="65" spans="1:5" ht="18.75" customHeight="1" thickBot="1" x14ac:dyDescent="0.2">
      <c r="A65" s="82"/>
      <c r="B65" s="83" t="s">
        <v>102</v>
      </c>
      <c r="C65" s="83"/>
      <c r="D65" s="128">
        <f>COUNTA(A67:A71)</f>
        <v>0</v>
      </c>
      <c r="E65" s="129"/>
    </row>
    <row r="66" spans="1:5" ht="18.75" customHeight="1" x14ac:dyDescent="0.15">
      <c r="A66" s="136" t="s">
        <v>45</v>
      </c>
      <c r="B66" s="137"/>
      <c r="C66" s="85" t="s">
        <v>46</v>
      </c>
      <c r="D66" s="85" t="s">
        <v>47</v>
      </c>
      <c r="E66" s="85" t="s">
        <v>97</v>
      </c>
    </row>
    <row r="67" spans="1:5" ht="18.75" customHeight="1" x14ac:dyDescent="0.15">
      <c r="A67" s="88"/>
      <c r="B67" s="87" t="str">
        <f>IF(A67="","",VLOOKUP(A67,選手情報!$L$2:$S$31,2))</f>
        <v/>
      </c>
      <c r="C67" s="87" t="str">
        <f>IF(A67="","",VLOOKUP(A67,選手情報!$L$2:$S$31,4))</f>
        <v/>
      </c>
      <c r="D67" s="87" t="str">
        <f>IF(A67="","",VLOOKUP(A67,選手情報!$L$2:$S$31,5))</f>
        <v/>
      </c>
      <c r="E67" s="87" t="str">
        <f>IF(A67="","",VLOOKUP(A67,選手情報!$L$2:$S$31,8))</f>
        <v/>
      </c>
    </row>
    <row r="68" spans="1:5" ht="18.75" customHeight="1" x14ac:dyDescent="0.15">
      <c r="A68" s="88"/>
      <c r="B68" s="87" t="str">
        <f>IF(A68="","",VLOOKUP(A68,選手情報!$L$2:$S$31,2))</f>
        <v/>
      </c>
      <c r="C68" s="87" t="str">
        <f>IF(A68="","",VLOOKUP(A68,選手情報!$L$2:$S$31,4))</f>
        <v/>
      </c>
      <c r="D68" s="87" t="str">
        <f>IF(A68="","",VLOOKUP(A68,選手情報!$L$2:$S$31,5))</f>
        <v/>
      </c>
      <c r="E68" s="87" t="str">
        <f>IF(A68="","",VLOOKUP(A68,選手情報!$L$2:$S$31,8))</f>
        <v/>
      </c>
    </row>
    <row r="69" spans="1:5" ht="18.75" customHeight="1" x14ac:dyDescent="0.15">
      <c r="A69" s="88"/>
      <c r="B69" s="87" t="str">
        <f>IF(A69="","",VLOOKUP(A69,選手情報!$L$2:$S$31,2))</f>
        <v/>
      </c>
      <c r="C69" s="87" t="str">
        <f>IF(A69="","",VLOOKUP(A69,選手情報!$L$2:$S$31,4))</f>
        <v/>
      </c>
      <c r="D69" s="87" t="str">
        <f>IF(A69="","",VLOOKUP(A69,選手情報!$L$2:$S$31,5))</f>
        <v/>
      </c>
      <c r="E69" s="87" t="str">
        <f>IF(A69="","",VLOOKUP(A69,選手情報!$L$2:$S$31,8))</f>
        <v/>
      </c>
    </row>
    <row r="70" spans="1:5" ht="18.75" customHeight="1" x14ac:dyDescent="0.15">
      <c r="A70" s="88"/>
      <c r="B70" s="87" t="str">
        <f>IF(A70="","",VLOOKUP(A70,選手情報!$L$2:$S$31,2))</f>
        <v/>
      </c>
      <c r="C70" s="87" t="str">
        <f>IF(A70="","",VLOOKUP(A70,選手情報!$L$2:$S$31,4))</f>
        <v/>
      </c>
      <c r="D70" s="87" t="str">
        <f>IF(A70="","",VLOOKUP(A70,選手情報!$L$2:$S$31,5))</f>
        <v/>
      </c>
      <c r="E70" s="87" t="str">
        <f>IF(A70="","",VLOOKUP(A70,選手情報!$L$2:$S$31,8))</f>
        <v/>
      </c>
    </row>
    <row r="71" spans="1:5" ht="18.75" customHeight="1" x14ac:dyDescent="0.15">
      <c r="A71" s="88"/>
      <c r="B71" s="87" t="str">
        <f>IF(A71="","",VLOOKUP(A71,選手情報!$L$2:$S$31,2))</f>
        <v/>
      </c>
      <c r="C71" s="87" t="str">
        <f>IF(A71="","",VLOOKUP(A71,選手情報!$L$2:$S$31,4))</f>
        <v/>
      </c>
      <c r="D71" s="87" t="str">
        <f>IF(A71="","",VLOOKUP(A71,選手情報!$L$2:$S$31,5))</f>
        <v/>
      </c>
      <c r="E71" s="87" t="str">
        <f>IF(A71="","",VLOOKUP(A71,選手情報!$L$2:$S$31,8))</f>
        <v/>
      </c>
    </row>
    <row r="72" spans="1:5" ht="18.75" customHeight="1" x14ac:dyDescent="0.15"/>
  </sheetData>
  <sheetProtection formatCells="0"/>
  <mergeCells count="32">
    <mergeCell ref="A58:B58"/>
    <mergeCell ref="G58:H58"/>
    <mergeCell ref="D65:E65"/>
    <mergeCell ref="A66:B66"/>
    <mergeCell ref="A50:B50"/>
    <mergeCell ref="G50:H50"/>
    <mergeCell ref="D57:E57"/>
    <mergeCell ref="J57:K57"/>
    <mergeCell ref="A39:D39"/>
    <mergeCell ref="D41:E41"/>
    <mergeCell ref="J41:K41"/>
    <mergeCell ref="A42:B42"/>
    <mergeCell ref="G42:H42"/>
    <mergeCell ref="D49:E49"/>
    <mergeCell ref="J49:K49"/>
    <mergeCell ref="D1:G1"/>
    <mergeCell ref="D37:G37"/>
    <mergeCell ref="A6:B6"/>
    <mergeCell ref="A3:D3"/>
    <mergeCell ref="A14:B14"/>
    <mergeCell ref="G6:H6"/>
    <mergeCell ref="A22:B22"/>
    <mergeCell ref="G22:H22"/>
    <mergeCell ref="A30:B30"/>
    <mergeCell ref="G14:H14"/>
    <mergeCell ref="D29:E29"/>
    <mergeCell ref="D5:E5"/>
    <mergeCell ref="J5:K5"/>
    <mergeCell ref="D13:E13"/>
    <mergeCell ref="J13:K13"/>
    <mergeCell ref="D21:E21"/>
    <mergeCell ref="J21:K21"/>
  </mergeCells>
  <phoneticPr fontId="2"/>
  <dataValidations count="2">
    <dataValidation type="list" allowBlank="1" showInputMessage="1" showErrorMessage="1" sqref="A31:A35 A7:A11 G7:G11 G23:G27 A15:A19 G15:G19 A23:A27" xr:uid="{C319936A-FF4B-436A-AD35-26D360EE1B2B}">
      <formula1>$O$3:$O$29</formula1>
    </dataValidation>
    <dataValidation type="list" allowBlank="1" showInputMessage="1" showErrorMessage="1" sqref="A43:A47 G59:G63 A51:A55 G43:G47 G51:G55 A59:A63 A67:A71" xr:uid="{22F1BACF-B3D3-400F-9445-0F8413C59882}">
      <formula1>$O$3:$O$19</formula1>
    </dataValidation>
  </dataValidations>
  <hyperlinks>
    <hyperlink ref="M3" location="基本情報!C4" display="戻る" xr:uid="{FD5D720F-43F2-4E42-97BB-235E1310D260}"/>
    <hyperlink ref="M39" location="基本情報!C4" display="戻る" xr:uid="{843CF71E-B782-44BD-AFE5-51294026022C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83" orientation="portrait" horizontalDpi="4294967293" verticalDpi="0" r:id="rId1"/>
  <headerFooter alignWithMargins="0"/>
  <rowBreaks count="1" manualBreakCount="1">
    <brk id="36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291A-97FF-44E9-88AF-996A7402E7CB}">
  <sheetPr>
    <tabColor indexed="51"/>
  </sheetPr>
  <dimension ref="A1:O30"/>
  <sheetViews>
    <sheetView showGridLines="0" zoomScaleNormal="100" workbookViewId="0"/>
  </sheetViews>
  <sheetFormatPr defaultRowHeight="13.5" x14ac:dyDescent="0.15"/>
  <cols>
    <col min="1" max="1" width="4.125" customWidth="1"/>
    <col min="2" max="2" width="10.625" customWidth="1"/>
    <col min="3" max="3" width="2.25" customWidth="1"/>
    <col min="4" max="4" width="22.125" customWidth="1"/>
    <col min="5" max="5" width="5.625" customWidth="1"/>
    <col min="6" max="6" width="5.25" customWidth="1"/>
    <col min="7" max="7" width="7.5" customWidth="1"/>
    <col min="8" max="8" width="7.25" customWidth="1"/>
    <col min="9" max="9" width="15.125" customWidth="1"/>
    <col min="10" max="10" width="3.875" customWidth="1"/>
    <col min="11" max="11" width="5.25" customWidth="1"/>
    <col min="12" max="12" width="6.875" customWidth="1"/>
    <col min="13" max="13" width="2.625" customWidth="1"/>
  </cols>
  <sheetData>
    <row r="1" spans="1:15" ht="32.25" customHeight="1" x14ac:dyDescent="0.15">
      <c r="A1" s="9" t="s">
        <v>82</v>
      </c>
      <c r="B1" s="14" t="s">
        <v>43</v>
      </c>
      <c r="C1" s="14"/>
      <c r="D1" s="126" t="str">
        <f>Sheet1!$D$4</f>
        <v>５月３１日</v>
      </c>
      <c r="E1" s="126"/>
      <c r="F1" s="126"/>
      <c r="G1" s="126"/>
      <c r="N1" s="45">
        <v>1</v>
      </c>
    </row>
    <row r="2" spans="1:15" ht="23.25" customHeight="1" x14ac:dyDescent="0.15">
      <c r="B2" t="s">
        <v>44</v>
      </c>
      <c r="I2" s="105" t="s">
        <v>53</v>
      </c>
      <c r="J2" s="105"/>
      <c r="K2" s="105"/>
      <c r="L2" s="105"/>
      <c r="M2" s="105"/>
      <c r="N2" s="45">
        <v>2</v>
      </c>
    </row>
    <row r="3" spans="1:15" ht="43.5" customHeight="1" x14ac:dyDescent="0.15">
      <c r="B3" s="138">
        <f>Sheet1!$C$4</f>
        <v>75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0"/>
      <c r="N3" s="45">
        <v>3</v>
      </c>
      <c r="O3" s="30" t="s">
        <v>85</v>
      </c>
    </row>
    <row r="4" spans="1:15" ht="30.75" customHeight="1" x14ac:dyDescent="0.15">
      <c r="B4" s="16" t="s">
        <v>40</v>
      </c>
      <c r="C4" s="17"/>
      <c r="D4" s="141">
        <f>基本情報!$C$4</f>
        <v>0</v>
      </c>
      <c r="E4" s="141"/>
      <c r="F4" s="142"/>
      <c r="G4" s="111" t="s">
        <v>51</v>
      </c>
      <c r="H4" s="112"/>
      <c r="I4" s="113">
        <f>基本情報!$F$4</f>
        <v>0</v>
      </c>
      <c r="J4" s="113"/>
      <c r="K4" s="113"/>
      <c r="L4" s="113"/>
      <c r="M4" s="114"/>
      <c r="N4" s="45">
        <v>4</v>
      </c>
    </row>
    <row r="5" spans="1:15" ht="30" customHeight="1" x14ac:dyDescent="0.15">
      <c r="B5" s="3"/>
      <c r="C5" s="47"/>
      <c r="D5" s="31" t="s">
        <v>45</v>
      </c>
      <c r="E5" s="18" t="s">
        <v>46</v>
      </c>
      <c r="F5" s="18" t="s">
        <v>47</v>
      </c>
      <c r="G5" s="18" t="s">
        <v>48</v>
      </c>
      <c r="H5" s="18" t="s">
        <v>49</v>
      </c>
      <c r="I5" s="18" t="s">
        <v>50</v>
      </c>
      <c r="J5" s="115" t="s">
        <v>97</v>
      </c>
      <c r="K5" s="115"/>
      <c r="L5" s="115"/>
      <c r="M5" s="115"/>
      <c r="N5" s="45">
        <v>5</v>
      </c>
    </row>
    <row r="6" spans="1:15" ht="30" customHeight="1" x14ac:dyDescent="0.15">
      <c r="B6" s="18" t="s">
        <v>56</v>
      </c>
      <c r="C6" s="48">
        <v>4</v>
      </c>
      <c r="D6" s="54">
        <f>IF(C6="","",VLOOKUP(C6,選手情報!$B$2:$I$51,2))</f>
        <v>0</v>
      </c>
      <c r="E6" s="54">
        <f>IF(C6="","",VLOOKUP(C6,選手情報!$B$2:$I$51,4))</f>
        <v>0</v>
      </c>
      <c r="F6" s="54">
        <f>IF(C6="","",VLOOKUP(C6,選手情報!$B$2:$I$51,5))</f>
        <v>0</v>
      </c>
      <c r="G6" s="55">
        <f>IF(C6="","",VLOOKUP(C6,選手情報!$B$2:$I$51,6))</f>
        <v>0</v>
      </c>
      <c r="H6" s="55">
        <f>IF(C6="","",VLOOKUP(C6,選手情報!$B$2:$I$51,7))</f>
        <v>0</v>
      </c>
      <c r="I6" s="56">
        <f>IF(C6="","",VLOOKUP(C6,選手情報!$B$2:$I$51,3))</f>
        <v>0</v>
      </c>
      <c r="J6" s="111">
        <f>IF(C6="","",VLOOKUP(C6,選手情報!$B$2:$I$51,8))</f>
        <v>0</v>
      </c>
      <c r="K6" s="112"/>
      <c r="L6" s="112"/>
      <c r="M6" s="119"/>
      <c r="N6" s="45">
        <v>6</v>
      </c>
    </row>
    <row r="7" spans="1:15" ht="30" customHeight="1" x14ac:dyDescent="0.15">
      <c r="B7" s="18" t="s">
        <v>57</v>
      </c>
      <c r="C7" s="48">
        <v>1</v>
      </c>
      <c r="D7" s="54">
        <f>IF(C7="","",VLOOKUP(C7,選手情報!$B$2:$I$51,2))</f>
        <v>0</v>
      </c>
      <c r="E7" s="54">
        <f>IF(C7="","",VLOOKUP(C7,選手情報!$B$2:$I$51,4))</f>
        <v>0</v>
      </c>
      <c r="F7" s="54">
        <f>IF(C7="","",VLOOKUP(C7,選手情報!$B$2:$I$51,5))</f>
        <v>0</v>
      </c>
      <c r="G7" s="55">
        <f>IF(C7="","",VLOOKUP(C7,選手情報!$B$2:$I$51,6))</f>
        <v>0</v>
      </c>
      <c r="H7" s="55">
        <f>IF(C7="","",VLOOKUP(C7,選手情報!$B$2:$I$51,7))</f>
        <v>0</v>
      </c>
      <c r="I7" s="56">
        <f>IF(C7="","",VLOOKUP(C7,選手情報!$B$2:$I$51,3))</f>
        <v>0</v>
      </c>
      <c r="J7" s="111">
        <f>IF(C7="","",VLOOKUP(C7,選手情報!$B$2:$I$51,8))</f>
        <v>0</v>
      </c>
      <c r="K7" s="112"/>
      <c r="L7" s="112"/>
      <c r="M7" s="119"/>
      <c r="N7" s="45">
        <v>7</v>
      </c>
    </row>
    <row r="8" spans="1:15" ht="30" customHeight="1" x14ac:dyDescent="0.15">
      <c r="B8" s="18" t="s">
        <v>58</v>
      </c>
      <c r="C8" s="48">
        <v>3</v>
      </c>
      <c r="D8" s="54">
        <f>IF(C8="","",VLOOKUP(C8,選手情報!$B$2:$I$51,2))</f>
        <v>0</v>
      </c>
      <c r="E8" s="54">
        <f>IF(C8="","",VLOOKUP(C8,選手情報!$B$2:$I$51,4))</f>
        <v>0</v>
      </c>
      <c r="F8" s="54">
        <f>IF(C8="","",VLOOKUP(C8,選手情報!$B$2:$I$51,5))</f>
        <v>0</v>
      </c>
      <c r="G8" s="55">
        <f>IF(C8="","",VLOOKUP(C8,選手情報!$B$2:$I$51,6))</f>
        <v>0</v>
      </c>
      <c r="H8" s="55">
        <f>IF(C8="","",VLOOKUP(C8,選手情報!$B$2:$I$51,7))</f>
        <v>0</v>
      </c>
      <c r="I8" s="56">
        <f>IF(C8="","",VLOOKUP(C8,選手情報!$B$2:$I$51,3))</f>
        <v>0</v>
      </c>
      <c r="J8" s="111">
        <f>IF(C8="","",VLOOKUP(C8,選手情報!$B$2:$I$51,8))</f>
        <v>0</v>
      </c>
      <c r="K8" s="112"/>
      <c r="L8" s="112"/>
      <c r="M8" s="119"/>
      <c r="N8" s="45">
        <v>8</v>
      </c>
    </row>
    <row r="9" spans="1:15" ht="30" customHeight="1" x14ac:dyDescent="0.15">
      <c r="B9" s="18" t="s">
        <v>59</v>
      </c>
      <c r="C9" s="48">
        <v>2</v>
      </c>
      <c r="D9" s="54">
        <f>IF(C9="","",VLOOKUP(C9,選手情報!$B$2:$I$51,2))</f>
        <v>0</v>
      </c>
      <c r="E9" s="54">
        <f>IF(C9="","",VLOOKUP(C9,選手情報!$B$2:$I$51,4))</f>
        <v>0</v>
      </c>
      <c r="F9" s="54">
        <f>IF(C9="","",VLOOKUP(C9,選手情報!$B$2:$I$51,5))</f>
        <v>0</v>
      </c>
      <c r="G9" s="55">
        <f>IF(C9="","",VLOOKUP(C9,選手情報!$B$2:$I$51,6))</f>
        <v>0</v>
      </c>
      <c r="H9" s="55">
        <f>IF(C9="","",VLOOKUP(C9,選手情報!$B$2:$I$51,7))</f>
        <v>0</v>
      </c>
      <c r="I9" s="56">
        <f>IF(C9="","",VLOOKUP(C9,選手情報!$B$2:$I$51,3))</f>
        <v>0</v>
      </c>
      <c r="J9" s="111">
        <f>IF(C9="","",VLOOKUP(C9,選手情報!$B$2:$I$51,8))</f>
        <v>0</v>
      </c>
      <c r="K9" s="112"/>
      <c r="L9" s="112"/>
      <c r="M9" s="119"/>
      <c r="N9" s="45">
        <v>9</v>
      </c>
    </row>
    <row r="10" spans="1:15" ht="30" customHeight="1" x14ac:dyDescent="0.15">
      <c r="B10" s="18" t="s">
        <v>60</v>
      </c>
      <c r="C10" s="48"/>
      <c r="D10" s="54" t="str">
        <f>IF(C10="","",VLOOKUP(C10,選手情報!$B$2:$I$51,2))</f>
        <v/>
      </c>
      <c r="E10" s="54" t="str">
        <f>IF(C10="","",VLOOKUP(C10,選手情報!$B$2:$I$51,4))</f>
        <v/>
      </c>
      <c r="F10" s="54" t="str">
        <f>IF(C10="","",VLOOKUP(C10,選手情報!$B$2:$I$51,5))</f>
        <v/>
      </c>
      <c r="G10" s="55" t="str">
        <f>IF(C10="","",VLOOKUP(C10,選手情報!$B$2:$I$51,6))</f>
        <v/>
      </c>
      <c r="H10" s="55" t="str">
        <f>IF(C10="","",VLOOKUP(C10,選手情報!$B$2:$I$51,7))</f>
        <v/>
      </c>
      <c r="I10" s="56" t="str">
        <f>IF(C10="","",VLOOKUP(C10,選手情報!$B$2:$I$51,3))</f>
        <v/>
      </c>
      <c r="J10" s="111" t="str">
        <f>IF(C10="","",VLOOKUP(C10,選手情報!$B$2:$I$51,8))</f>
        <v/>
      </c>
      <c r="K10" s="112"/>
      <c r="L10" s="112"/>
      <c r="M10" s="119"/>
      <c r="N10" s="45">
        <v>10</v>
      </c>
    </row>
    <row r="11" spans="1:15" ht="30" customHeight="1" x14ac:dyDescent="0.15">
      <c r="B11" s="18" t="s">
        <v>61</v>
      </c>
      <c r="C11" s="48"/>
      <c r="D11" s="54" t="str">
        <f>IF(C11="","",VLOOKUP(C11,選手情報!$B$2:$I$51,2))</f>
        <v/>
      </c>
      <c r="E11" s="54" t="str">
        <f>IF(C11="","",VLOOKUP(C11,選手情報!$B$2:$I$51,4))</f>
        <v/>
      </c>
      <c r="F11" s="54" t="str">
        <f>IF(C11="","",VLOOKUP(C11,選手情報!$B$2:$I$51,5))</f>
        <v/>
      </c>
      <c r="G11" s="55" t="str">
        <f>IF(C11="","",VLOOKUP(C11,選手情報!$B$2:$I$51,6))</f>
        <v/>
      </c>
      <c r="H11" s="55" t="str">
        <f>IF(C11="","",VLOOKUP(C11,選手情報!$B$2:$I$51,7))</f>
        <v/>
      </c>
      <c r="I11" s="56" t="str">
        <f>IF(C11="","",VLOOKUP(C11,選手情報!$B$2:$I$51,3))</f>
        <v/>
      </c>
      <c r="J11" s="111" t="str">
        <f>IF(C11="","",VLOOKUP(C11,選手情報!$B$2:$I$51,8))</f>
        <v/>
      </c>
      <c r="K11" s="112"/>
      <c r="L11" s="112"/>
      <c r="M11" s="119"/>
      <c r="N11" s="45">
        <v>11</v>
      </c>
    </row>
    <row r="12" spans="1:15" x14ac:dyDescent="0.15">
      <c r="N12" s="45">
        <v>12</v>
      </c>
    </row>
    <row r="13" spans="1:15" x14ac:dyDescent="0.15">
      <c r="N13" s="45">
        <v>13</v>
      </c>
    </row>
    <row r="14" spans="1:15" x14ac:dyDescent="0.15">
      <c r="N14" s="45">
        <v>14</v>
      </c>
    </row>
    <row r="15" spans="1:15" ht="32.25" customHeight="1" x14ac:dyDescent="0.15">
      <c r="A15" s="9" t="s">
        <v>83</v>
      </c>
      <c r="B15" s="14" t="s">
        <v>43</v>
      </c>
      <c r="C15" s="14"/>
      <c r="D15" s="126" t="str">
        <f>Sheet1!$D$4</f>
        <v>５月３１日</v>
      </c>
      <c r="E15" s="126"/>
      <c r="F15" s="126"/>
      <c r="G15" s="126"/>
      <c r="N15" s="45">
        <v>15</v>
      </c>
    </row>
    <row r="16" spans="1:15" ht="23.25" customHeight="1" x14ac:dyDescent="0.15">
      <c r="B16" t="s">
        <v>55</v>
      </c>
      <c r="I16" s="105" t="s">
        <v>53</v>
      </c>
      <c r="J16" s="105"/>
      <c r="K16" s="105"/>
      <c r="L16" s="105"/>
      <c r="M16" s="105"/>
      <c r="N16" s="45">
        <v>16</v>
      </c>
    </row>
    <row r="17" spans="2:14" ht="61.5" customHeight="1" x14ac:dyDescent="0.15">
      <c r="B17" s="138">
        <f>Sheet1!$C$4</f>
        <v>75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40"/>
      <c r="N17" s="45">
        <v>17</v>
      </c>
    </row>
    <row r="18" spans="2:14" ht="30.75" customHeight="1" x14ac:dyDescent="0.15">
      <c r="B18" s="16" t="s">
        <v>40</v>
      </c>
      <c r="C18" s="17"/>
      <c r="D18" s="109">
        <f>基本情報!$C$4</f>
        <v>0</v>
      </c>
      <c r="E18" s="109"/>
      <c r="F18" s="110"/>
      <c r="G18" s="111" t="s">
        <v>51</v>
      </c>
      <c r="H18" s="112"/>
      <c r="I18" s="113">
        <f>基本情報!$F$4</f>
        <v>0</v>
      </c>
      <c r="J18" s="113"/>
      <c r="K18" s="113"/>
      <c r="L18" s="113"/>
      <c r="M18" s="114"/>
      <c r="N18" s="45">
        <v>18</v>
      </c>
    </row>
    <row r="19" spans="2:14" ht="38.25" customHeight="1" x14ac:dyDescent="0.15">
      <c r="B19" s="3"/>
      <c r="C19" s="47"/>
      <c r="D19" s="31" t="s">
        <v>45</v>
      </c>
      <c r="E19" s="18" t="s">
        <v>46</v>
      </c>
      <c r="F19" s="18" t="s">
        <v>47</v>
      </c>
      <c r="G19" s="18" t="s">
        <v>48</v>
      </c>
      <c r="H19" s="18" t="s">
        <v>49</v>
      </c>
      <c r="I19" s="18" t="s">
        <v>50</v>
      </c>
      <c r="J19" s="115" t="s">
        <v>97</v>
      </c>
      <c r="K19" s="115"/>
      <c r="L19" s="115"/>
      <c r="M19" s="115"/>
      <c r="N19" s="45">
        <v>19</v>
      </c>
    </row>
    <row r="20" spans="2:14" ht="38.25" customHeight="1" x14ac:dyDescent="0.15">
      <c r="B20" s="18" t="s">
        <v>56</v>
      </c>
      <c r="C20" s="48"/>
      <c r="D20" s="54" t="str">
        <f>IF(C20="","",VLOOKUP(C20,選手情報!$L$2:$S$31,2))</f>
        <v/>
      </c>
      <c r="E20" s="54" t="str">
        <f>IF(C20="","",VLOOKUP(C20,選手情報!$L$2:$S$31,4))</f>
        <v/>
      </c>
      <c r="F20" s="54" t="str">
        <f>IF(C20="","",VLOOKUP(C20,選手情報!$L$2:$S$31,5))</f>
        <v/>
      </c>
      <c r="G20" s="55" t="str">
        <f>IF(C20="","",VLOOKUP(C20,選手情報!$L$2:$S$31,6))</f>
        <v/>
      </c>
      <c r="H20" s="55" t="str">
        <f>IF(C20="","",VLOOKUP(C20,選手情報!$L$2:$S$31,7))</f>
        <v/>
      </c>
      <c r="I20" s="56" t="str">
        <f>IF(C20="","",VLOOKUP(C20,選手情報!$L$2:$S$31,3))</f>
        <v/>
      </c>
      <c r="J20" s="111" t="str">
        <f>IF(C20="","",VLOOKUP('総体（団体）'!C20,選手情報!$L$2:$S$31,8))</f>
        <v/>
      </c>
      <c r="K20" s="112"/>
      <c r="L20" s="112"/>
      <c r="M20" s="119"/>
      <c r="N20" s="45">
        <v>20</v>
      </c>
    </row>
    <row r="21" spans="2:14" ht="38.25" customHeight="1" x14ac:dyDescent="0.15">
      <c r="B21" s="18" t="s">
        <v>58</v>
      </c>
      <c r="C21" s="48"/>
      <c r="D21" s="54" t="str">
        <f>IF(C21="","",VLOOKUP(C21,選手情報!$L$2:$S$31,2))</f>
        <v/>
      </c>
      <c r="E21" s="54" t="str">
        <f>IF(C21="","",VLOOKUP(C21,選手情報!$L$2:$S$31,4))</f>
        <v/>
      </c>
      <c r="F21" s="54" t="str">
        <f>IF(C21="","",VLOOKUP(C21,選手情報!$L$2:$S$31,5))</f>
        <v/>
      </c>
      <c r="G21" s="55" t="str">
        <f>IF(C21="","",VLOOKUP(C21,選手情報!$L$2:$S$31,6))</f>
        <v/>
      </c>
      <c r="H21" s="55" t="str">
        <f>IF(C21="","",VLOOKUP(C21,選手情報!$L$2:$S$31,7))</f>
        <v/>
      </c>
      <c r="I21" s="56" t="str">
        <f>IF(C21="","",VLOOKUP(C21,選手情報!$L$2:$S$31,3))</f>
        <v/>
      </c>
      <c r="J21" s="111" t="str">
        <f>IF(C21="","",VLOOKUP('総体（団体）'!C21,選手情報!$L$2:$S$31,8))</f>
        <v/>
      </c>
      <c r="K21" s="112"/>
      <c r="L21" s="112"/>
      <c r="M21" s="119"/>
      <c r="N21" s="45">
        <v>21</v>
      </c>
    </row>
    <row r="22" spans="2:14" ht="38.25" customHeight="1" x14ac:dyDescent="0.15">
      <c r="B22" s="18" t="s">
        <v>60</v>
      </c>
      <c r="C22" s="48"/>
      <c r="D22" s="54" t="str">
        <f>IF(C22="","",VLOOKUP(C22,選手情報!$L$2:$S$31,2))</f>
        <v/>
      </c>
      <c r="E22" s="54" t="str">
        <f>IF(C22="","",VLOOKUP(C22,選手情報!$L$2:$S$31,4))</f>
        <v/>
      </c>
      <c r="F22" s="54" t="str">
        <f>IF(C22="","",VLOOKUP(C22,選手情報!$L$2:$S$31,5))</f>
        <v/>
      </c>
      <c r="G22" s="55" t="str">
        <f>IF(C22="","",VLOOKUP(C22,選手情報!$L$2:$S$31,6))</f>
        <v/>
      </c>
      <c r="H22" s="55" t="str">
        <f>IF(C22="","",VLOOKUP(C22,選手情報!$L$2:$S$31,7))</f>
        <v/>
      </c>
      <c r="I22" s="56" t="str">
        <f>IF(C22="","",VLOOKUP(C22,選手情報!$L$2:$S$31,3))</f>
        <v/>
      </c>
      <c r="J22" s="111" t="str">
        <f>IF(C22="","",VLOOKUP('総体（団体）'!C22,選手情報!$L$2:$S$31,8))</f>
        <v/>
      </c>
      <c r="K22" s="112"/>
      <c r="L22" s="112"/>
      <c r="M22" s="119"/>
      <c r="N22" s="45">
        <v>22</v>
      </c>
    </row>
    <row r="23" spans="2:14" ht="38.25" customHeight="1" x14ac:dyDescent="0.15">
      <c r="B23" s="18" t="s">
        <v>61</v>
      </c>
      <c r="C23" s="48"/>
      <c r="D23" s="54" t="str">
        <f>IF(C23="","",VLOOKUP(C23,選手情報!$L$2:$S$31,2))</f>
        <v/>
      </c>
      <c r="E23" s="54" t="str">
        <f>IF(C23="","",VLOOKUP(C23,選手情報!$L$2:$S$31,4))</f>
        <v/>
      </c>
      <c r="F23" s="54" t="str">
        <f>IF(C23="","",VLOOKUP(C23,選手情報!$L$2:$S$31,5))</f>
        <v/>
      </c>
      <c r="G23" s="55" t="str">
        <f>IF(C23="","",VLOOKUP(C23,選手情報!$L$2:$S$31,6))</f>
        <v/>
      </c>
      <c r="H23" s="55" t="str">
        <f>IF(C23="","",VLOOKUP(C23,選手情報!$L$2:$S$31,7))</f>
        <v/>
      </c>
      <c r="I23" s="56" t="str">
        <f>IF(C23="","",VLOOKUP(C23,選手情報!$L$2:$S$31,3))</f>
        <v/>
      </c>
      <c r="J23" s="111" t="str">
        <f>IF(C23="","",VLOOKUP('総体（団体）'!C23,選手情報!$L$2:$S$31,8))</f>
        <v/>
      </c>
      <c r="K23" s="112"/>
      <c r="L23" s="112"/>
      <c r="M23" s="119"/>
      <c r="N23" s="45">
        <v>23</v>
      </c>
    </row>
    <row r="24" spans="2:14" x14ac:dyDescent="0.15">
      <c r="N24" s="45">
        <v>24</v>
      </c>
    </row>
    <row r="25" spans="2:14" x14ac:dyDescent="0.15">
      <c r="N25" s="45">
        <v>25</v>
      </c>
    </row>
    <row r="26" spans="2:14" x14ac:dyDescent="0.15">
      <c r="N26" s="45">
        <v>26</v>
      </c>
    </row>
    <row r="27" spans="2:14" ht="27.75" customHeight="1" x14ac:dyDescent="0.15">
      <c r="B27" s="30" t="s">
        <v>85</v>
      </c>
      <c r="C27" s="46"/>
      <c r="N27" s="45">
        <v>27</v>
      </c>
    </row>
    <row r="28" spans="2:14" x14ac:dyDescent="0.15">
      <c r="N28" s="45">
        <v>28</v>
      </c>
    </row>
    <row r="29" spans="2:14" x14ac:dyDescent="0.15">
      <c r="N29" s="45">
        <v>29</v>
      </c>
    </row>
    <row r="30" spans="2:14" x14ac:dyDescent="0.15">
      <c r="N30" s="45">
        <v>30</v>
      </c>
    </row>
  </sheetData>
  <sheetProtection formatCells="0" selectLockedCells="1"/>
  <mergeCells count="24">
    <mergeCell ref="J5:M5"/>
    <mergeCell ref="J19:M19"/>
    <mergeCell ref="D15:G15"/>
    <mergeCell ref="I16:M16"/>
    <mergeCell ref="B17:M17"/>
    <mergeCell ref="D18:F18"/>
    <mergeCell ref="G18:H18"/>
    <mergeCell ref="I18:M18"/>
    <mergeCell ref="J6:M6"/>
    <mergeCell ref="J7:M7"/>
    <mergeCell ref="D1:G1"/>
    <mergeCell ref="I2:M2"/>
    <mergeCell ref="B3:M3"/>
    <mergeCell ref="D4:F4"/>
    <mergeCell ref="G4:H4"/>
    <mergeCell ref="I4:M4"/>
    <mergeCell ref="J22:M22"/>
    <mergeCell ref="J23:M23"/>
    <mergeCell ref="J8:M8"/>
    <mergeCell ref="J9:M9"/>
    <mergeCell ref="J10:M10"/>
    <mergeCell ref="J11:M11"/>
    <mergeCell ref="J20:M20"/>
    <mergeCell ref="J21:M21"/>
  </mergeCells>
  <phoneticPr fontId="2"/>
  <conditionalFormatting sqref="C6:C11">
    <cfRule type="cellIs" dxfId="9" priority="2" stopIfTrue="1" operator="equal">
      <formula>0</formula>
    </cfRule>
  </conditionalFormatting>
  <conditionalFormatting sqref="C20:C23">
    <cfRule type="cellIs" dxfId="8" priority="3" stopIfTrue="1" operator="equal">
      <formula>0</formula>
    </cfRule>
  </conditionalFormatting>
  <conditionalFormatting sqref="D4:F4 I4:M4 D18:F18 I18:M18">
    <cfRule type="cellIs" dxfId="7" priority="1" stopIfTrue="1" operator="equal">
      <formula>0</formula>
    </cfRule>
  </conditionalFormatting>
  <dataValidations count="2">
    <dataValidation imeMode="on" allowBlank="1" showInputMessage="1" showErrorMessage="1" sqref="D6:J11 I18:M18 I4:M4 D4:F4 D18:F18 D20:J23" xr:uid="{30268205-1259-428D-82F5-D4DA6F61F270}"/>
    <dataValidation type="list" allowBlank="1" showInputMessage="1" showErrorMessage="1" sqref="C6:C11 C20:C23" xr:uid="{A475856E-38E3-4473-8204-CE00AC632FBD}">
      <formula1>$N$1:$N$30</formula1>
    </dataValidation>
  </dataValidations>
  <hyperlinks>
    <hyperlink ref="B27" location="基本情報!A1" display="戻る" xr:uid="{85BF337F-F542-46B5-8A42-B8F0E8E9D7D9}"/>
    <hyperlink ref="O3" location="基本情報!C4" display="戻る" xr:uid="{58E02D26-3CD6-46B4-8C8D-5C715A097292}"/>
  </hyperlinks>
  <pageMargins left="0.75" right="0.75" top="1" bottom="1" header="0.51200000000000001" footer="0.51200000000000001"/>
  <pageSetup paperSize="9" scale="130" orientation="landscape" r:id="rId1"/>
  <headerFooter alignWithMargins="0"/>
  <ignoredErrors>
    <ignoredError sqref="D4 I4 D18 I18" unlockedFormula="1"/>
  </ignoredErrors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Sheet1</vt:lpstr>
      <vt:lpstr>基本情報</vt:lpstr>
      <vt:lpstr>選手情報</vt:lpstr>
      <vt:lpstr>選手権申込（三人制含む）</vt:lpstr>
      <vt:lpstr>三人制出場者表</vt:lpstr>
      <vt:lpstr>選手権（出場者）</vt:lpstr>
      <vt:lpstr>総体</vt:lpstr>
      <vt:lpstr>総体（個人エントリー）</vt:lpstr>
      <vt:lpstr>総体（団体）</vt:lpstr>
      <vt:lpstr>定通</vt:lpstr>
      <vt:lpstr>定通（個人）</vt:lpstr>
      <vt:lpstr>定通（団体）</vt:lpstr>
      <vt:lpstr>三人制出場者表!Print_Area</vt:lpstr>
      <vt:lpstr>'選手権（出場者）'!Print_Area</vt:lpstr>
      <vt:lpstr>'選手権申込（三人制含む）'!Print_Area</vt:lpstr>
      <vt:lpstr>総体!Print_Area</vt:lpstr>
      <vt:lpstr>'総体（個人エントリー）'!Print_Area</vt:lpstr>
      <vt:lpstr>'総体（団体）'!Print_Area</vt:lpstr>
      <vt:lpstr>定通!Print_Area</vt:lpstr>
      <vt:lpstr>'定通（個人）'!Print_Area</vt:lpstr>
      <vt:lpstr>'定通（団体）'!Print_Area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三重県教育委員会事務局</dc:creator>
  <cp:lastModifiedBy>県/稲生高 安保 欧貴</cp:lastModifiedBy>
  <cp:lastPrinted>2025-03-25T05:13:07Z</cp:lastPrinted>
  <dcterms:created xsi:type="dcterms:W3CDTF">2010-02-14T22:25:00Z</dcterms:created>
  <dcterms:modified xsi:type="dcterms:W3CDTF">2025-03-25T05:14:54Z</dcterms:modified>
</cp:coreProperties>
</file>